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OFS\"/>
    </mc:Choice>
  </mc:AlternateContent>
  <xr:revisionPtr revIDLastSave="0" documentId="13_ncr:1_{441F5611-4161-4FF3-AFFA-C335F35F49F6}" xr6:coauthVersionLast="40" xr6:coauthVersionMax="47" xr10:uidLastSave="{00000000-0000-0000-0000-000000000000}"/>
  <bookViews>
    <workbookView xWindow="-105" yWindow="-105" windowWidth="22320" windowHeight="11940" tabRatio="759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externalReferences>
    <externalReference r:id="rId10"/>
  </externalReferences>
  <definedNames>
    <definedName name="_xlnm.Print_Area" localSheetId="0">'FORMATO 1'!$A$1:$F$90</definedName>
    <definedName name="_xlnm.Print_Titles" localSheetId="0">'FORMATO 1'!$1:$5</definedName>
    <definedName name="_xlnm.Print_Titles" localSheetId="1">'FORMATO 2'!$1:$4</definedName>
    <definedName name="_xlnm.Print_Titles" localSheetId="3">'FORMATO 4'!$1:$4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7" l="1"/>
  <c r="C48" i="8" s="1"/>
  <c r="E105" i="6"/>
  <c r="E102" i="6" s="1"/>
  <c r="F102" i="6"/>
  <c r="G102" i="6"/>
  <c r="D102" i="6"/>
  <c r="E86" i="6"/>
  <c r="E85" i="6"/>
  <c r="E84" i="6" s="1"/>
  <c r="C84" i="6"/>
  <c r="C83" i="6" s="1"/>
  <c r="D84" i="6"/>
  <c r="H56" i="6"/>
  <c r="E56" i="6"/>
  <c r="E55" i="6"/>
  <c r="H55" i="6" s="1"/>
  <c r="E54" i="6"/>
  <c r="H54" i="6" s="1"/>
  <c r="E53" i="6"/>
  <c r="H53" i="6" s="1"/>
  <c r="E52" i="6"/>
  <c r="E51" i="6"/>
  <c r="E50" i="6"/>
  <c r="E49" i="6"/>
  <c r="E48" i="6"/>
  <c r="E36" i="6"/>
  <c r="E35" i="6"/>
  <c r="E34" i="6"/>
  <c r="E33" i="6"/>
  <c r="E32" i="6"/>
  <c r="E31" i="6"/>
  <c r="E30" i="6"/>
  <c r="E29" i="6"/>
  <c r="E28" i="6"/>
  <c r="E19" i="6"/>
  <c r="E20" i="6"/>
  <c r="E21" i="6"/>
  <c r="E22" i="6"/>
  <c r="E23" i="6"/>
  <c r="E24" i="6"/>
  <c r="E25" i="6"/>
  <c r="E26" i="6"/>
  <c r="E18" i="6"/>
  <c r="E11" i="6"/>
  <c r="E12" i="6"/>
  <c r="E13" i="6"/>
  <c r="E14" i="6"/>
  <c r="E10" i="6"/>
  <c r="D83" i="6" l="1"/>
  <c r="C16" i="7" s="1"/>
  <c r="D48" i="8" s="1"/>
  <c r="D47" i="8" s="1"/>
  <c r="D46" i="8" s="1"/>
  <c r="E83" i="6"/>
  <c r="D16" i="7" s="1"/>
  <c r="E48" i="8" s="1"/>
  <c r="E47" i="8" s="1"/>
  <c r="E46" i="8" s="1"/>
  <c r="E5" i="1" l="1"/>
  <c r="H85" i="6"/>
  <c r="H86" i="6"/>
  <c r="G84" i="6"/>
  <c r="F84" i="6"/>
  <c r="H84" i="6" s="1"/>
  <c r="H105" i="6" l="1"/>
  <c r="G83" i="6"/>
  <c r="F83" i="6"/>
  <c r="H48" i="6"/>
  <c r="H36" i="6"/>
  <c r="H29" i="6"/>
  <c r="H30" i="6"/>
  <c r="H31" i="6"/>
  <c r="H32" i="6"/>
  <c r="H33" i="6"/>
  <c r="H34" i="6"/>
  <c r="H35" i="6"/>
  <c r="H28" i="6"/>
  <c r="H19" i="6"/>
  <c r="H20" i="6"/>
  <c r="H21" i="6"/>
  <c r="H22" i="6"/>
  <c r="H23" i="6"/>
  <c r="H24" i="6"/>
  <c r="H25" i="6"/>
  <c r="H26" i="6"/>
  <c r="H18" i="6"/>
  <c r="H11" i="6"/>
  <c r="H12" i="6"/>
  <c r="H13" i="6"/>
  <c r="H14" i="6"/>
  <c r="H10" i="6"/>
  <c r="E16" i="7"/>
  <c r="H102" i="6" l="1"/>
  <c r="H83" i="6" s="1"/>
  <c r="D14" i="7"/>
  <c r="C14" i="7"/>
  <c r="F9" i="9" l="1"/>
  <c r="E59" i="6" l="1"/>
  <c r="E15" i="4" l="1"/>
  <c r="F66" i="5"/>
  <c r="F65" i="5"/>
  <c r="E68" i="5"/>
  <c r="F16" i="5"/>
  <c r="H16" i="5"/>
  <c r="I16" i="5" s="1"/>
  <c r="E17" i="5"/>
  <c r="G17" i="5"/>
  <c r="F19" i="5"/>
  <c r="F17" i="5" s="1"/>
  <c r="H19" i="5"/>
  <c r="H17" i="5" s="1"/>
  <c r="E30" i="5"/>
  <c r="F30" i="5"/>
  <c r="G30" i="5"/>
  <c r="H30" i="5"/>
  <c r="I30" i="5"/>
  <c r="F36" i="5"/>
  <c r="H36" i="5"/>
  <c r="I36" i="5" s="1"/>
  <c r="F68" i="5" l="1"/>
  <c r="I19" i="5"/>
  <c r="I17" i="5" s="1"/>
  <c r="D64" i="4" l="1"/>
  <c r="E69" i="4" l="1"/>
  <c r="F37" i="1"/>
  <c r="E37" i="1"/>
  <c r="F16" i="7" l="1"/>
  <c r="F48" i="8"/>
  <c r="F47" i="8" s="1"/>
  <c r="F46" i="8" s="1"/>
  <c r="E14" i="7"/>
  <c r="G16" i="7"/>
  <c r="D73" i="4"/>
  <c r="D74" i="4" s="1"/>
  <c r="G68" i="5"/>
  <c r="H66" i="5"/>
  <c r="I66" i="5" s="1"/>
  <c r="H65" i="5"/>
  <c r="F13" i="5"/>
  <c r="E10" i="4"/>
  <c r="E64" i="4" s="1"/>
  <c r="E73" i="4" s="1"/>
  <c r="E74" i="4" s="1"/>
  <c r="H48" i="8" l="1"/>
  <c r="H47" i="8" s="1"/>
  <c r="H46" i="8" s="1"/>
  <c r="G14" i="7"/>
  <c r="G48" i="8"/>
  <c r="G47" i="8" s="1"/>
  <c r="G46" i="8" s="1"/>
  <c r="F14" i="7"/>
  <c r="H68" i="5"/>
  <c r="I65" i="5"/>
  <c r="I68" i="5" s="1"/>
  <c r="G17" i="6"/>
  <c r="H59" i="6" l="1"/>
  <c r="C14" i="4"/>
  <c r="C49" i="4" s="1"/>
  <c r="C54" i="4" s="1"/>
  <c r="F38" i="5" l="1"/>
  <c r="E37" i="5" l="1"/>
  <c r="E18" i="4" l="1"/>
  <c r="G38" i="6" l="1"/>
  <c r="G37" i="5" l="1"/>
  <c r="E9" i="4"/>
  <c r="D57" i="6" l="1"/>
  <c r="E57" i="6"/>
  <c r="F57" i="6"/>
  <c r="G57" i="6"/>
  <c r="H57" i="6"/>
  <c r="C57" i="6"/>
  <c r="F14" i="5" l="1"/>
  <c r="H14" i="5"/>
  <c r="I14" i="5" s="1"/>
  <c r="E54" i="4"/>
  <c r="F10" i="7" s="1"/>
  <c r="D54" i="4"/>
  <c r="E10" i="7" s="1"/>
  <c r="D49" i="4"/>
  <c r="E49" i="4" s="1"/>
  <c r="F5" i="1"/>
  <c r="F16" i="1" l="1"/>
  <c r="C17" i="4" l="1"/>
  <c r="G39" i="5" l="1"/>
  <c r="H41" i="5"/>
  <c r="I41" i="5" s="1"/>
  <c r="I39" i="5" s="1"/>
  <c r="E39" i="5"/>
  <c r="F41" i="5"/>
  <c r="H13" i="5"/>
  <c r="I13" i="5" s="1"/>
  <c r="F37" i="5"/>
  <c r="D37" i="5"/>
  <c r="D30" i="5"/>
  <c r="D17" i="5"/>
  <c r="H38" i="5"/>
  <c r="I38" i="5" s="1"/>
  <c r="D36" i="4"/>
  <c r="D43" i="4" s="1"/>
  <c r="E36" i="4"/>
  <c r="E43" i="4" s="1"/>
  <c r="C36" i="4"/>
  <c r="C43" i="4" s="1"/>
  <c r="C73" i="4"/>
  <c r="C74" i="4" s="1"/>
  <c r="D50" i="4"/>
  <c r="D58" i="4" s="1"/>
  <c r="D59" i="4" s="1"/>
  <c r="E50" i="4"/>
  <c r="E58" i="4" s="1"/>
  <c r="E59" i="4" s="1"/>
  <c r="C50" i="4"/>
  <c r="C58" i="4" s="1"/>
  <c r="C59" i="4" s="1"/>
  <c r="D17" i="4"/>
  <c r="E17" i="4"/>
  <c r="D13" i="4"/>
  <c r="E13" i="4"/>
  <c r="C13" i="4"/>
  <c r="D8" i="4"/>
  <c r="E8" i="4"/>
  <c r="C8" i="4"/>
  <c r="D21" i="4" l="1"/>
  <c r="I37" i="5"/>
  <c r="H37" i="5"/>
  <c r="H39" i="5"/>
  <c r="F39" i="5"/>
  <c r="G43" i="5"/>
  <c r="G73" i="5" s="1"/>
  <c r="E43" i="5"/>
  <c r="E73" i="5" s="1"/>
  <c r="D43" i="5"/>
  <c r="D73" i="5" s="1"/>
  <c r="E21" i="4"/>
  <c r="E22" i="4" s="1"/>
  <c r="E23" i="4" s="1"/>
  <c r="E31" i="4" s="1"/>
  <c r="C21" i="4"/>
  <c r="C22" i="4" s="1"/>
  <c r="C23" i="4" s="1"/>
  <c r="C31" i="4" s="1"/>
  <c r="D22" i="4" l="1"/>
  <c r="D23" i="4" s="1"/>
  <c r="D31" i="4" s="1"/>
  <c r="I43" i="5"/>
  <c r="H43" i="5"/>
  <c r="H73" i="5" s="1"/>
  <c r="C19" i="3"/>
  <c r="D19" i="3"/>
  <c r="E19" i="3"/>
  <c r="F19" i="3"/>
  <c r="G19" i="3"/>
  <c r="H19" i="3"/>
  <c r="I19" i="3"/>
  <c r="J19" i="3"/>
  <c r="K19" i="3"/>
  <c r="B19" i="3"/>
  <c r="G47" i="6"/>
  <c r="F47" i="6"/>
  <c r="D47" i="6"/>
  <c r="C47" i="6"/>
  <c r="G37" i="6"/>
  <c r="F37" i="6"/>
  <c r="D37" i="6"/>
  <c r="C37" i="6"/>
  <c r="G27" i="6"/>
  <c r="F27" i="6"/>
  <c r="D27" i="6"/>
  <c r="C27" i="6"/>
  <c r="C17" i="6"/>
  <c r="F17" i="6"/>
  <c r="D17" i="6"/>
  <c r="D9" i="6"/>
  <c r="F9" i="6"/>
  <c r="G9" i="6"/>
  <c r="F8" i="9" s="1"/>
  <c r="F31" i="9" s="1"/>
  <c r="C9" i="6"/>
  <c r="E38" i="6"/>
  <c r="H38" i="6" s="1"/>
  <c r="F43" i="5"/>
  <c r="F73" i="5" s="1"/>
  <c r="E8" i="9" l="1"/>
  <c r="E31" i="9" s="1"/>
  <c r="D9" i="9"/>
  <c r="B8" i="9"/>
  <c r="B31" i="9" s="1"/>
  <c r="C8" i="9"/>
  <c r="C31" i="9" s="1"/>
  <c r="I73" i="5"/>
  <c r="C8" i="6"/>
  <c r="C157" i="6" s="1"/>
  <c r="B10" i="7" s="1"/>
  <c r="F8" i="6"/>
  <c r="F157" i="6" s="1"/>
  <c r="G8" i="6"/>
  <c r="G157" i="6" s="1"/>
  <c r="D8" i="6"/>
  <c r="D157" i="6" s="1"/>
  <c r="E17" i="6"/>
  <c r="H17" i="6" s="1"/>
  <c r="E47" i="6"/>
  <c r="H47" i="6" s="1"/>
  <c r="E37" i="6"/>
  <c r="H37" i="6" s="1"/>
  <c r="E27" i="6"/>
  <c r="H27" i="6" s="1"/>
  <c r="E9" i="6"/>
  <c r="H9" i="6"/>
  <c r="C11" i="8" l="1"/>
  <c r="C10" i="8" s="1"/>
  <c r="C9" i="8" s="1"/>
  <c r="C83" i="8" s="1"/>
  <c r="B8" i="7"/>
  <c r="B25" i="7" s="1"/>
  <c r="D11" i="8"/>
  <c r="D10" i="8" s="1"/>
  <c r="D9" i="8" s="1"/>
  <c r="D83" i="8" s="1"/>
  <c r="D10" i="7"/>
  <c r="C8" i="7"/>
  <c r="C25" i="7" s="1"/>
  <c r="E8" i="7"/>
  <c r="E25" i="7" s="1"/>
  <c r="F11" i="8"/>
  <c r="F10" i="8" s="1"/>
  <c r="F9" i="8" s="1"/>
  <c r="F83" i="8" s="1"/>
  <c r="G11" i="8"/>
  <c r="G10" i="8" s="1"/>
  <c r="G9" i="8" s="1"/>
  <c r="G83" i="8" s="1"/>
  <c r="F8" i="7"/>
  <c r="F25" i="7" s="1"/>
  <c r="G9" i="9"/>
  <c r="G8" i="9" s="1"/>
  <c r="G31" i="9" s="1"/>
  <c r="D8" i="9"/>
  <c r="D31" i="9" s="1"/>
  <c r="E8" i="6"/>
  <c r="E157" i="6" s="1"/>
  <c r="H8" i="6"/>
  <c r="H157" i="6" s="1"/>
  <c r="G10" i="7" l="1"/>
  <c r="G8" i="7" s="1"/>
  <c r="G25" i="7" s="1"/>
  <c r="D8" i="7"/>
  <c r="D25" i="7" s="1"/>
  <c r="E11" i="8"/>
  <c r="E10" i="8" s="1"/>
  <c r="E9" i="8" s="1"/>
  <c r="E83" i="8" s="1"/>
  <c r="A1" i="2"/>
  <c r="A1" i="3" s="1"/>
  <c r="A1" i="4" s="1"/>
  <c r="A1" i="5" s="1"/>
  <c r="A1" i="6" s="1"/>
  <c r="H11" i="8" l="1"/>
  <c r="H10" i="8" s="1"/>
  <c r="H9" i="8" s="1"/>
  <c r="H83" i="8" s="1"/>
  <c r="A1" i="7"/>
  <c r="F18" i="1"/>
  <c r="A1" i="8" l="1"/>
  <c r="A1" i="9" s="1"/>
  <c r="C59" i="1"/>
  <c r="F74" i="1"/>
  <c r="F67" i="1"/>
  <c r="F62" i="1"/>
  <c r="F56" i="1"/>
  <c r="F41" i="1"/>
  <c r="F30" i="1"/>
  <c r="F26" i="1"/>
  <c r="F22" i="1"/>
  <c r="F8" i="1"/>
  <c r="C40" i="1"/>
  <c r="C37" i="1"/>
  <c r="C30" i="1"/>
  <c r="C24" i="1"/>
  <c r="C16" i="1"/>
  <c r="C8" i="1"/>
  <c r="E74" i="1"/>
  <c r="E67" i="1"/>
  <c r="E62" i="1"/>
  <c r="E56" i="1"/>
  <c r="E41" i="1"/>
  <c r="E30" i="1"/>
  <c r="E26" i="1"/>
  <c r="E22" i="1"/>
  <c r="E19" i="1"/>
  <c r="E16" i="1"/>
  <c r="E8" i="1" s="1"/>
  <c r="B40" i="1"/>
  <c r="B37" i="1"/>
  <c r="B30" i="1"/>
  <c r="B24" i="1"/>
  <c r="B16" i="1"/>
  <c r="B14" i="1"/>
  <c r="B13" i="1"/>
  <c r="B11" i="1"/>
  <c r="B8" i="1" l="1"/>
  <c r="B46" i="1" s="1"/>
  <c r="C46" i="1"/>
  <c r="C61" i="1" s="1"/>
  <c r="E78" i="1"/>
  <c r="B59" i="1"/>
  <c r="F78" i="1"/>
  <c r="F46" i="1"/>
  <c r="E18" i="1"/>
  <c r="E46" i="1" s="1"/>
  <c r="F58" i="1" l="1"/>
  <c r="F80" i="1" s="1"/>
  <c r="C17" i="2"/>
  <c r="C19" i="2" s="1"/>
  <c r="E58" i="1"/>
  <c r="E80" i="1" s="1"/>
  <c r="G17" i="2"/>
  <c r="G19" i="2" s="1"/>
  <c r="B61" i="1"/>
  <c r="F85" i="1" l="1"/>
  <c r="K83" i="1"/>
  <c r="J83" i="1"/>
  <c r="E85" i="1"/>
</calcChain>
</file>

<file path=xl/sharedStrings.xml><?xml version="1.0" encoding="utf-8"?>
<sst xmlns="http://schemas.openxmlformats.org/spreadsheetml/2006/main" count="634" uniqueCount="459">
  <si>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</si>
  <si>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</si>
  <si>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</si>
  <si>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</si>
  <si>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</si>
  <si>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</si>
  <si>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</si>
  <si>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</si>
  <si>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</si>
  <si>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</si>
  <si>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</si>
  <si>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</si>
  <si>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</si>
  <si>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</si>
  <si>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</si>
  <si>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</si>
  <si>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</si>
  <si>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</si>
  <si>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</si>
  <si>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</si>
  <si>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</si>
  <si>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</si>
  <si>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</si>
  <si>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</si>
  <si>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</si>
  <si>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</si>
  <si>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</si>
  <si>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</si>
  <si>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</si>
  <si>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</si>
  <si>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</si>
  <si>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</si>
  <si>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</si>
  <si>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</si>
  <si>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</si>
  <si>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</si>
  <si>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</si>
  <si>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</si>
  <si>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</si>
  <si>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</si>
  <si>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</si>
  <si>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</si>
  <si>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</si>
  <si>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</si>
  <si>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</si>
  <si>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</si>
  <si>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</si>
  <si>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</si>
  <si>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</si>
  <si>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</si>
  <si>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</si>
  <si>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</si>
  <si>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</si>
  <si>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</si>
  <si>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</si>
  <si>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</si>
  <si>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</si>
  <si>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</si>
  <si>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</si>
  <si>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</si>
  <si>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</si>
  <si>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</si>
  <si>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</si>
  <si>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</si>
  <si>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</si>
  <si>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</si>
  <si>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</si>
  <si>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</si>
  <si>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</si>
  <si>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</si>
  <si>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</si>
  <si>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</si>
  <si>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B. Largo Plazo (B=b1+b2+b3)</t>
  </si>
  <si>
    <t xml:space="preserve">2. Otros Pasivos </t>
  </si>
  <si>
    <t>3. Total de la Deuda Pública y Otros Pasivos (3=1+2)</t>
  </si>
  <si>
    <t>5. Valor de Instrumentos Bono Cupón Cero 2 (Informativo)</t>
  </si>
  <si>
    <t>4. Deuda Contingente 1 (informativo)</t>
  </si>
  <si>
    <t>Obligaciones a Corto Plazo (k)</t>
  </si>
  <si>
    <t>Comisiones y Costos Relacionados (o)</t>
  </si>
  <si>
    <t>6. Obligaciones a Corto Plazo (Informativo)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</si>
  <si>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</si>
  <si>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</si>
  <si>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</si>
  <si>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</si>
  <si>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</si>
  <si>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</si>
  <si>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</si>
  <si>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</si>
  <si>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</si>
  <si>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</si>
  <si>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</si>
  <si>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</si>
  <si>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</si>
  <si>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</si>
  <si>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</si>
  <si>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</si>
  <si>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</si>
  <si>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</si>
  <si>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</si>
  <si>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</si>
  <si>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</si>
  <si>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</si>
  <si>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</si>
  <si>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</si>
  <si>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</si>
  <si>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</si>
  <si>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</si>
  <si>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A2. Transferencias Federales Etiquetadas</t>
  </si>
  <si>
    <t>B1. Gasto No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</si>
  <si>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</si>
  <si>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</si>
  <si>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</si>
  <si>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</si>
  <si>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</si>
  <si>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</si>
  <si>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</si>
  <si>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</si>
  <si>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</si>
  <si>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</si>
  <si>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IV. Balance Primario (IV = III + E)</t>
  </si>
  <si>
    <t>Estimado/ Aprobado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</si>
  <si>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</si>
  <si>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</si>
  <si>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</si>
  <si>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</si>
  <si>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B2. Gasto Etiquetado (sin incluir Amortización de la Deuda Pública)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</si>
  <si>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</si>
  <si>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</si>
  <si>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</si>
  <si>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</si>
  <si>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</si>
  <si>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</si>
  <si>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</si>
  <si>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</si>
  <si>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</si>
  <si>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</si>
  <si>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</si>
  <si>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</si>
  <si>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</si>
  <si>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</si>
  <si>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</si>
  <si>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</si>
  <si>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</si>
  <si>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</si>
  <si>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</si>
  <si>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</si>
  <si>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</si>
  <si>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</si>
  <si>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</si>
  <si>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</si>
  <si>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</si>
  <si>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</si>
  <si>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</si>
  <si>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</si>
  <si>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</si>
  <si>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</si>
  <si>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</si>
  <si>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</si>
  <si>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</si>
  <si>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</si>
  <si>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</si>
  <si>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</si>
  <si>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</si>
  <si>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</si>
  <si>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</si>
  <si>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</si>
  <si>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</si>
  <si>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</si>
  <si>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</si>
  <si>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</si>
  <si>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</si>
  <si>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</si>
  <si>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</si>
  <si>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</si>
  <si>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</si>
  <si>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</si>
  <si>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</si>
  <si>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</si>
  <si>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</si>
  <si>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</si>
  <si>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</si>
  <si>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</si>
  <si>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</si>
  <si>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</si>
  <si>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</si>
  <si>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</si>
  <si>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</si>
  <si>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</si>
  <si>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</si>
  <si>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</si>
  <si>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</si>
  <si>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</si>
  <si>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</si>
  <si>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</si>
  <si>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</si>
  <si>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</si>
  <si>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</si>
  <si>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</si>
  <si>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</si>
  <si>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</si>
  <si>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</si>
  <si>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</si>
  <si>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</si>
  <si>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</si>
  <si>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</si>
  <si>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</si>
  <si>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</si>
  <si>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</si>
  <si>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</si>
  <si>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</si>
  <si>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</si>
  <si>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</si>
  <si>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</si>
  <si>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</si>
  <si>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</si>
  <si>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</si>
  <si>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</si>
  <si>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</si>
  <si>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</si>
  <si>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</si>
  <si>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</si>
  <si>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</si>
  <si>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</si>
  <si>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</si>
  <si>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</si>
  <si>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</si>
  <si>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</si>
  <si>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</si>
  <si>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</si>
  <si>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</si>
  <si>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</si>
  <si>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</si>
  <si>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</si>
  <si>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</si>
  <si>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</si>
  <si>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</si>
  <si>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</si>
  <si>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</si>
  <si>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</si>
  <si>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</si>
  <si>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</si>
  <si>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</si>
  <si>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</si>
  <si>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</si>
  <si>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</si>
  <si>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</si>
  <si>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</si>
  <si>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</si>
  <si>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</si>
  <si>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</si>
  <si>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</si>
  <si>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</si>
  <si>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</si>
  <si>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</si>
  <si>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</si>
  <si>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</si>
  <si>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</si>
  <si>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</si>
  <si>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</si>
  <si>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</si>
  <si>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</si>
  <si>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</si>
  <si>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</si>
  <si>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</si>
  <si>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</si>
  <si>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</si>
  <si>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</si>
  <si>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</si>
  <si>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</si>
  <si>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</si>
  <si>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</si>
  <si>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</si>
  <si>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</si>
  <si>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</si>
  <si>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</si>
  <si>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</si>
  <si>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</si>
  <si>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</si>
  <si>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</si>
  <si>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</si>
  <si>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</si>
  <si>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</si>
  <si>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</si>
  <si>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</si>
  <si>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</si>
  <si>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</si>
  <si>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</si>
  <si>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</si>
  <si>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</si>
  <si>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</si>
  <si>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</si>
  <si>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</si>
  <si>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</si>
  <si>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</si>
  <si>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</si>
  <si>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</si>
  <si>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</si>
  <si>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</si>
  <si>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</si>
  <si>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</si>
  <si>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</si>
  <si>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</si>
  <si>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</si>
  <si>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</si>
  <si>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</si>
  <si>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</si>
  <si>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</si>
  <si>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</si>
  <si>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</si>
  <si>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</si>
  <si>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</si>
  <si>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</si>
  <si>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</si>
  <si>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</si>
  <si>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</si>
  <si>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</si>
  <si>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</si>
  <si>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</si>
  <si>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</si>
  <si>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</si>
  <si>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</si>
  <si>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</si>
  <si>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</si>
  <si>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</si>
  <si>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</si>
  <si>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</si>
  <si>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</si>
  <si>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</si>
  <si>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</si>
  <si>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</si>
  <si>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</si>
  <si>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</si>
  <si>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</si>
  <si>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</si>
  <si>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</si>
  <si>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</si>
  <si>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</si>
  <si>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</si>
  <si>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</si>
  <si>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 xml:space="preserve">       a3) Contratistas por Obras Públicas por Pagar a Corto Plazo</t>
  </si>
  <si>
    <t xml:space="preserve">       a2) Proveedores por Pagar a Corto Plazo</t>
  </si>
  <si>
    <t xml:space="preserve">       a1) Servicios Personales por Pagar a Corto Plazo</t>
  </si>
  <si>
    <t xml:space="preserve">       a4) Participaciones y Aportaciones por Pagar a Corto Plazo</t>
  </si>
  <si>
    <t xml:space="preserve">       a5) Transferencias Otorgadas por Pagar a Corto Plazo</t>
  </si>
  <si>
    <t xml:space="preserve">       a6) Intereses, Comisiones y Otros Gastos de la Deuda Pública por Pagar a
             Corto Plazo</t>
  </si>
  <si>
    <t xml:space="preserve">       a7) Retenciones y Contribuciones por Pagar a Corto Plazo</t>
  </si>
  <si>
    <t xml:space="preserve">       a8) Devoluciones de la Ley de Ingresos por Pagar a Corto Plazo</t>
  </si>
  <si>
    <t xml:space="preserve">       a9) Otras Cuentas por Pagar a Corto Plazo</t>
  </si>
  <si>
    <t xml:space="preserve">       b1) Documentos Comerciales por Pagar a Corto Plazo</t>
  </si>
  <si>
    <t xml:space="preserve">       b2) Documentos con Contratistas por Obras Públicas por Pagar a Corto Plazo</t>
  </si>
  <si>
    <t xml:space="preserve">       b3) Otros Documentos por Pagar a Corto Plazo</t>
  </si>
  <si>
    <t xml:space="preserve">       c1) Porción a Corto Plazo de la Deuda Pública</t>
  </si>
  <si>
    <t xml:space="preserve">       c2) Porción a Corto Plazo de Arrendamiento Financiero</t>
  </si>
  <si>
    <t xml:space="preserve">      e2) Intereses Cobrados por Adelantado a Corto Plazo</t>
  </si>
  <si>
    <t xml:space="preserve">      e1) Ingresos Cobrados por Adelantado a Corto Plazo</t>
  </si>
  <si>
    <t xml:space="preserve">      e3) Otros Pasivos Diferidos a Corto Plazo</t>
  </si>
  <si>
    <t xml:space="preserve">       f1) Fondos en Garantía a Corto Plazo</t>
  </si>
  <si>
    <t xml:space="preserve">       f2) Fondos en Administración a Corto Plazo</t>
  </si>
  <si>
    <t xml:space="preserve">       f3) Fondos Contingentes a Corto Plazo</t>
  </si>
  <si>
    <t xml:space="preserve">       f4) Fondos de Fideicomisos, Mandatos y Contratos Análogos a Corto Plazo</t>
  </si>
  <si>
    <t xml:space="preserve">       f5) Otros Fondos de Terceros en Garantía y/o Administración a Corto Plazo</t>
  </si>
  <si>
    <t xml:space="preserve">       f6) Valores y Bienes en Garantía a Corto Plazo</t>
  </si>
  <si>
    <t xml:space="preserve">       g1) Provisión para Demandas y Juicios a Corto Plazo</t>
  </si>
  <si>
    <t xml:space="preserve">       g2) Provisión para Contingencias a Corto Plazo</t>
  </si>
  <si>
    <t xml:space="preserve">       g3) Otras Provisiones a Corto Plazo</t>
  </si>
  <si>
    <t xml:space="preserve">       h1) Ingresos por Clasificar</t>
  </si>
  <si>
    <t xml:space="preserve">       h2) Recaudación por Participar</t>
  </si>
  <si>
    <t xml:space="preserve">       h3) Otros Pasivos Circulantes</t>
  </si>
  <si>
    <t>ÓRGANO DE FISCALIZACIÓN SUPERIOR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</si>
  <si>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</si>
  <si>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</si>
  <si>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</si>
  <si>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</si>
  <si>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</si>
  <si>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 xml:space="preserve">        a6) Depósitos de Fondos de Terceros en Garantía y/o Administración</t>
  </si>
  <si>
    <t xml:space="preserve">        a7) Otros Efectivos y Equivalentes</t>
  </si>
  <si>
    <t xml:space="preserve">        b1) Inversiones Financieras de Corto Plazo</t>
  </si>
  <si>
    <t xml:space="preserve">        b2) Cuentas por Cobrar a Corto Plazo</t>
  </si>
  <si>
    <t xml:space="preserve">        b3) Deudores Diversos por Cobrar a Corto Plazo</t>
  </si>
  <si>
    <t xml:space="preserve">        b4) Ingresos por Recuperar a Corto Plazo</t>
  </si>
  <si>
    <t xml:space="preserve">        b5) Deudores por Anticipos de la Tesorería a Corto Plazo</t>
  </si>
  <si>
    <t xml:space="preserve">        b6) Préstamos Otorgados a Corto Plazo</t>
  </si>
  <si>
    <t xml:space="preserve">        b7) Otros Derechos a Recibir Efectivo o Equivalentes a Corto Plazo</t>
  </si>
  <si>
    <t xml:space="preserve">        c1) Anticipo a Proveedores por Adquisición de Bienes y Prestación de 
              Servicios a Corto Plazo</t>
  </si>
  <si>
    <t xml:space="preserve">       c2) Anticipo a Proveedores por Adquisición de Bienes Inmuebles y Muebles 
             a Corto Plazo</t>
  </si>
  <si>
    <t xml:space="preserve">       c3) Anticipo a Proveedores por Adquisición de Bienes Intangibles a Corto Plazo</t>
  </si>
  <si>
    <t xml:space="preserve">       c4) Anticipo a Contratistas por Obras Públicas a Corto Plazo</t>
  </si>
  <si>
    <t xml:space="preserve">       c5) Otros Derechos a Recibir Bienes o Servicios a Corto Plazo</t>
  </si>
  <si>
    <t xml:space="preserve">       d1) Inventario de Mercancías para Venta</t>
  </si>
  <si>
    <t xml:space="preserve">       d2) Inventario de Mercancías Terminadas</t>
  </si>
  <si>
    <t xml:space="preserve">       d3) Inventario de Mercancías en Proceso de Elaboración</t>
  </si>
  <si>
    <t xml:space="preserve">       d4) Inventario de Materias Primas, Materiales y Suministros para Producción</t>
  </si>
  <si>
    <t xml:space="preserve">       d5) Bienes en Tránsito</t>
  </si>
  <si>
    <t xml:space="preserve">       f1) Estimaciones para Cuentas Incobrables por Derechos a Recibir Efectivo o 
             Equivalentes</t>
  </si>
  <si>
    <t xml:space="preserve">       f2) Estimación por Deterioro de Inventarios</t>
  </si>
  <si>
    <t xml:space="preserve">       g1) Valores en Garantía</t>
  </si>
  <si>
    <t xml:space="preserve">       g2) Bienes en Garantía (excluye depósitos de fondos)</t>
  </si>
  <si>
    <t xml:space="preserve">       g3) Bienes Derivados de Embargos, Decomisos, Aseguramientos y Dación 
             en Pago</t>
  </si>
  <si>
    <t xml:space="preserve">       g4) Adquisición con Fondos de Terceros</t>
  </si>
  <si>
    <t>Tasa Efectiva
(p)</t>
  </si>
  <si>
    <t>Plazo
Pactado 
(m)</t>
  </si>
  <si>
    <t>Monto
Contratado (l)</t>
  </si>
  <si>
    <t>Tasa de Interés 
 (n)</t>
  </si>
  <si>
    <t xml:space="preserve">         A1. Ingresos de Libre Disposición</t>
  </si>
  <si>
    <t xml:space="preserve">         A2. Transferencias Federales Etiquetadas</t>
  </si>
  <si>
    <t xml:space="preserve">         A3. Financiamiento Neto</t>
  </si>
  <si>
    <t xml:space="preserve">         B1. Gasto No Etiquetado (sin incluir Amortización de la Deuda Pública)</t>
  </si>
  <si>
    <t xml:space="preserve">         B2. Gasto Etiquetado (sin incluir Amortización de la Deuda Pública) </t>
  </si>
  <si>
    <t xml:space="preserve">        C1. Remanentes de Ingresos de Libre Disposición aplicados en el periodo</t>
  </si>
  <si>
    <t xml:space="preserve">        E1. Intereses, Comisiones y Gastos de la Deuda con Gasto No Etiquetado</t>
  </si>
  <si>
    <t xml:space="preserve">        E2. Intereses, Comisiones y Gastos de la Deuda con Gasto Etiquetado</t>
  </si>
  <si>
    <t xml:space="preserve">        F1. Financiamiento con Fuente de Pago de Ingresos de Libre Disposición</t>
  </si>
  <si>
    <t xml:space="preserve">       G1. Amortización de la Deuda Pública con Gasto No Etiquetado</t>
  </si>
  <si>
    <t xml:space="preserve">       G2. Amortización de la Deuda Pública con Gasto Etiquetado</t>
  </si>
  <si>
    <t xml:space="preserve">         F2. Financiamiento con Fuente de Pago de Transferencias Federales Etiquetadas</t>
  </si>
  <si>
    <t xml:space="preserve">         G2. Amortización de la Deuda Pública con Gasto Etiquetado</t>
  </si>
  <si>
    <t>D. Transferencias, Asignaciones, Subsidios y Otras Ayudas 
(D=d1+d2+d3+d4+d5+d6+d7+d8+d9)</t>
  </si>
  <si>
    <t>g5) Inversiones en Fideicomisos, Mandatos y Otros Análogos Fideicomiso de Desastres Naturales (Informativo)</t>
  </si>
  <si>
    <t xml:space="preserve">       F1. Financiamiento con Fuente de Pago de Ingresos de Libre Disposición</t>
  </si>
  <si>
    <t>D. Transferencias, Asignaciones, Subsidios y Otras Ayudas 
      (D=d1+d2+d3+d4+d5+d6+d7+d8+d9)</t>
  </si>
  <si>
    <t>A. ÓRGANO DE FISCALIZACIÓN SUPERIOR</t>
  </si>
  <si>
    <t>(I=A)</t>
  </si>
  <si>
    <t xml:space="preserve">     c1) Personal Administrativo</t>
  </si>
  <si>
    <t xml:space="preserve">    c2) Personal Médico, Paramédico y afín</t>
  </si>
  <si>
    <t xml:space="preserve"> e1) Nombre del Programa o Ley 1</t>
  </si>
  <si>
    <t xml:space="preserve"> e2) Nombre del Programa o Ley 2</t>
  </si>
  <si>
    <t xml:space="preserve">     a1) Instituciones de Crédito</t>
  </si>
  <si>
    <t xml:space="preserve">    a2) Títulos y Valores</t>
  </si>
  <si>
    <t xml:space="preserve">    a3) Arrendamientos Financieros</t>
  </si>
  <si>
    <t xml:space="preserve">    b1) Instituciones de Crédito</t>
  </si>
  <si>
    <t xml:space="preserve">    b2) Títulos y Valores</t>
  </si>
  <si>
    <t xml:space="preserve">    b3) Arrendamientos Financieros</t>
  </si>
  <si>
    <t xml:space="preserve">     A. Deuda Contingente 1</t>
  </si>
  <si>
    <t xml:space="preserve">     B. Deuda Contingente 2</t>
  </si>
  <si>
    <t xml:space="preserve">     C. Deuda Contingente XX</t>
  </si>
  <si>
    <t xml:space="preserve">    A. Instrumento Bono Cupón Cero 1</t>
  </si>
  <si>
    <t xml:space="preserve">    B. Instrumento Bono Cupón Cero 2</t>
  </si>
  <si>
    <t xml:space="preserve">    C. Instrumento Bono Cupón Cero X</t>
  </si>
  <si>
    <t xml:space="preserve">   A. Crédito 1</t>
  </si>
  <si>
    <t xml:space="preserve">   B. Crédito 2</t>
  </si>
  <si>
    <t xml:space="preserve">   C. Crédito XX</t>
  </si>
  <si>
    <t>A3.1 Financiamiento Neto con Fuente de Pago de Ingresos de Libre Disposición 
        (A3.1 = F1 – G1)</t>
  </si>
  <si>
    <t>VI. Balance Presupuestario de Recursos Disponibles sin Financiamiento Neto  (VI = V – A3.1)</t>
  </si>
  <si>
    <t>V. Balance Presupuestario de Recursos Disponibles 
(V = A1 + A3.1 – B 1 + C1)</t>
  </si>
  <si>
    <t xml:space="preserve">        F2. Financiamiento con Fuente de Pago de Transferencias Federales 
              Etiquetadas</t>
  </si>
  <si>
    <t xml:space="preserve">        C2. Remanentes de Transferencias Federales Etiquetadas aplicados en el 
               periodo</t>
  </si>
  <si>
    <t>VIII. Balance Presupuestario de Recursos Etiquetados sin Financiamiento Neto   (VIII = VII – A3.2)</t>
  </si>
  <si>
    <t>VII. Balance Presupuestario de Recursos Etiquetados 
(VII = A2 + A3.2 – B2 + C2)</t>
  </si>
  <si>
    <t>A3.2 Financiamiento Neto con Fuente de Pago de Transferencias Federales Etiquetadas   (A3.2 = F2 – G2)</t>
  </si>
  <si>
    <t>Subejercicio 
(e)</t>
  </si>
  <si>
    <t>31 de diciembre de 2023</t>
  </si>
  <si>
    <t>Saldo
al 31 de diciembre de 2023-1 (d)</t>
  </si>
  <si>
    <t>Al 31 de diciembre de 2023 y al 31 de diciembre de 2024</t>
  </si>
  <si>
    <t>31 de diciembre de 2024</t>
  </si>
  <si>
    <t>Del 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</si>
  <si>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</si>
  <si>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</si>
  <si>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</si>
  <si>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 xml:space="preserve">Del 1 de enero al 31 de diciembre de 2024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</si>
</sst>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43" fontId="3" fillId="2" borderId="8" xfId="1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justify" vertical="center" wrapText="1"/>
    </xf>
    <xf numFmtId="43" fontId="1" fillId="2" borderId="8" xfId="1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justify" vertical="center" wrapText="1"/>
    </xf>
    <xf numFmtId="43" fontId="1" fillId="2" borderId="8" xfId="0" applyNumberFormat="1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vertical="center" wrapText="1"/>
    </xf>
    <xf numFmtId="43" fontId="1" fillId="2" borderId="8" xfId="0" applyNumberFormat="1" applyFont="1" applyFill="1" applyBorder="1" applyAlignment="1">
      <alignment vertical="center" wrapText="1"/>
    </xf>
    <xf numFmtId="43" fontId="2" fillId="2" borderId="8" xfId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vertical="center" wrapText="1"/>
    </xf>
    <xf numFmtId="2" fontId="2" fillId="2" borderId="8" xfId="0" applyNumberFormat="1" applyFont="1" applyFill="1" applyBorder="1" applyAlignment="1">
      <alignment vertical="center" wrapText="1"/>
    </xf>
    <xf numFmtId="2" fontId="1" fillId="2" borderId="8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43" fontId="2" fillId="2" borderId="8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vertical="center"/>
    </xf>
    <xf numFmtId="2" fontId="1" fillId="2" borderId="8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0" fillId="2" borderId="7" xfId="0" applyFill="1" applyBorder="1"/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  <xf numFmtId="43" fontId="2" fillId="2" borderId="8" xfId="0" applyNumberFormat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2" fontId="2" fillId="2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2" fontId="2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left" vertical="center" wrapText="1"/>
    </xf>
    <xf numFmtId="43" fontId="2" fillId="2" borderId="8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3" fontId="1" fillId="2" borderId="8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left" vertical="center"/>
    </xf>
    <xf numFmtId="43" fontId="1" fillId="2" borderId="2" xfId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indent="1"/>
    </xf>
    <xf numFmtId="2" fontId="1" fillId="2" borderId="2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43" fontId="1" fillId="2" borderId="3" xfId="1" applyFont="1" applyFill="1" applyBorder="1" applyAlignment="1">
      <alignment horizontal="center" vertical="center" wrapText="1"/>
    </xf>
    <xf numFmtId="43" fontId="1" fillId="2" borderId="11" xfId="1" applyFont="1" applyFill="1" applyBorder="1" applyAlignment="1">
      <alignment horizontal="center" vertical="center" wrapText="1"/>
    </xf>
    <xf numFmtId="43" fontId="2" fillId="2" borderId="11" xfId="1" applyFont="1" applyFill="1" applyBorder="1" applyAlignment="1">
      <alignment horizontal="center" vertical="center"/>
    </xf>
    <xf numFmtId="43" fontId="2" fillId="2" borderId="11" xfId="0" applyNumberFormat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0" fillId="0" borderId="0" xfId="0" applyBorder="1"/>
    <xf numFmtId="43" fontId="6" fillId="2" borderId="0" xfId="0" applyNumberFormat="1" applyFont="1" applyFill="1"/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43" fontId="2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horizontal="right" vertical="center"/>
    </xf>
    <xf numFmtId="43" fontId="1" fillId="2" borderId="8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43" fontId="2" fillId="2" borderId="8" xfId="1" applyFont="1" applyFill="1" applyBorder="1" applyAlignment="1">
      <alignment horizontal="left" vertical="center" wrapText="1"/>
    </xf>
    <xf numFmtId="43" fontId="1" fillId="2" borderId="8" xfId="1" applyFont="1" applyFill="1" applyBorder="1" applyAlignment="1">
      <alignment horizontal="left" vertical="center" wrapText="1"/>
    </xf>
    <xf numFmtId="43" fontId="1" fillId="2" borderId="8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3" fontId="2" fillId="2" borderId="8" xfId="0" applyNumberFormat="1" applyFont="1" applyFill="1" applyBorder="1" applyAlignment="1">
      <alignment horizontal="left" vertical="center" wrapText="1"/>
    </xf>
    <xf numFmtId="43" fontId="0" fillId="2" borderId="0" xfId="0" applyNumberFormat="1" applyFill="1"/>
    <xf numFmtId="2" fontId="1" fillId="2" borderId="8" xfId="1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43" fontId="2" fillId="2" borderId="30" xfId="1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2" fontId="2" fillId="2" borderId="8" xfId="1" applyNumberFormat="1" applyFont="1" applyFill="1" applyBorder="1" applyAlignment="1">
      <alignment vertical="center" wrapText="1"/>
    </xf>
    <xf numFmtId="43" fontId="1" fillId="2" borderId="8" xfId="1" applyFont="1" applyFill="1" applyBorder="1" applyAlignment="1">
      <alignment horizontal="right" vertical="center" wrapText="1"/>
    </xf>
    <xf numFmtId="43" fontId="2" fillId="2" borderId="8" xfId="1" applyFont="1" applyFill="1" applyBorder="1" applyAlignment="1">
      <alignment horizontal="right" vertical="center" wrapText="1"/>
    </xf>
    <xf numFmtId="43" fontId="1" fillId="2" borderId="8" xfId="1" applyFont="1" applyFill="1" applyBorder="1" applyAlignment="1">
      <alignment vertical="center"/>
    </xf>
    <xf numFmtId="43" fontId="1" fillId="2" borderId="2" xfId="1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justify" vertical="center" wrapText="1"/>
    </xf>
    <xf numFmtId="2" fontId="1" fillId="2" borderId="8" xfId="1" applyNumberFormat="1" applyFont="1" applyFill="1" applyBorder="1" applyAlignment="1">
      <alignment vertical="center" wrapText="1"/>
    </xf>
    <xf numFmtId="2" fontId="1" fillId="2" borderId="8" xfId="1" applyNumberFormat="1" applyFont="1" applyFill="1" applyBorder="1" applyAlignment="1">
      <alignment horizontal="right" vertical="center"/>
    </xf>
    <xf numFmtId="2" fontId="1" fillId="2" borderId="2" xfId="1" applyNumberFormat="1" applyFont="1" applyFill="1" applyBorder="1" applyAlignment="1">
      <alignment horizontal="right" vertical="center"/>
    </xf>
    <xf numFmtId="2" fontId="2" fillId="2" borderId="11" xfId="1" applyNumberFormat="1" applyFont="1" applyFill="1" applyBorder="1" applyAlignment="1">
      <alignment horizontal="right" vertical="center"/>
    </xf>
    <xf numFmtId="43" fontId="2" fillId="2" borderId="8" xfId="1" applyFont="1" applyFill="1" applyBorder="1" applyAlignment="1">
      <alignment vertical="center"/>
    </xf>
    <xf numFmtId="43" fontId="1" fillId="2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/>
    </xf>
    <xf numFmtId="4" fontId="2" fillId="2" borderId="8" xfId="1" applyNumberFormat="1" applyFont="1" applyFill="1" applyBorder="1" applyAlignment="1">
      <alignment horizontal="right" vertical="center"/>
    </xf>
    <xf numFmtId="4" fontId="2" fillId="2" borderId="2" xfId="1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1" fillId="2" borderId="2" xfId="1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2" fillId="2" borderId="2" xfId="1" applyFont="1" applyFill="1" applyBorder="1" applyAlignment="1">
      <alignment horizontal="right" vertical="center"/>
    </xf>
    <xf numFmtId="43" fontId="2" fillId="2" borderId="11" xfId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2" fontId="1" fillId="2" borderId="8" xfId="1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right" vertical="center"/>
    </xf>
    <xf numFmtId="43" fontId="1" fillId="2" borderId="3" xfId="1" applyFont="1" applyFill="1" applyBorder="1" applyAlignment="1">
      <alignment horizontal="right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43" fontId="2" fillId="2" borderId="2" xfId="1" applyFont="1" applyFill="1" applyBorder="1" applyAlignment="1">
      <alignment horizontal="right" vertical="center" wrapText="1"/>
    </xf>
    <xf numFmtId="43" fontId="2" fillId="2" borderId="3" xfId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2" fontId="1" fillId="2" borderId="2" xfId="1" applyNumberFormat="1" applyFont="1" applyFill="1" applyBorder="1" applyAlignment="1">
      <alignment vertical="center"/>
    </xf>
    <xf numFmtId="2" fontId="1" fillId="2" borderId="3" xfId="1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5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justify" vertical="center"/>
    </xf>
    <xf numFmtId="0" fontId="2" fillId="2" borderId="16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43" fontId="1" fillId="2" borderId="17" xfId="1" applyFont="1" applyFill="1" applyBorder="1" applyAlignment="1">
      <alignment horizontal="right" vertical="center"/>
    </xf>
    <xf numFmtId="43" fontId="1" fillId="2" borderId="17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43" fontId="1" fillId="2" borderId="31" xfId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right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righ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84</xdr:row>
      <xdr:rowOff>161925</xdr:rowOff>
    </xdr:from>
    <xdr:to>
      <xdr:col>1</xdr:col>
      <xdr:colOff>685800</xdr:colOff>
      <xdr:row>89</xdr:row>
      <xdr:rowOff>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66775" y="17173575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38100</xdr:colOff>
      <xdr:row>84</xdr:row>
      <xdr:rowOff>180975</xdr:rowOff>
    </xdr:from>
    <xdr:to>
      <xdr:col>4</xdr:col>
      <xdr:colOff>123825</xdr:colOff>
      <xdr:row>89</xdr:row>
      <xdr:rowOff>19050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86450" y="171926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   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0</xdr:rowOff>
    </xdr:from>
    <xdr:to>
      <xdr:col>0</xdr:col>
      <xdr:colOff>1331986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953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142874</xdr:rowOff>
    </xdr:from>
    <xdr:to>
      <xdr:col>0</xdr:col>
      <xdr:colOff>1613338</xdr:colOff>
      <xdr:row>3</xdr:row>
      <xdr:rowOff>161924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4</xdr:col>
      <xdr:colOff>466725</xdr:colOff>
      <xdr:row>49</xdr:row>
      <xdr:rowOff>28575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8591550"/>
          <a:ext cx="39433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4</xdr:col>
      <xdr:colOff>638175</xdr:colOff>
      <xdr:row>45</xdr:row>
      <xdr:rowOff>28575</xdr:rowOff>
    </xdr:from>
    <xdr:to>
      <xdr:col>8</xdr:col>
      <xdr:colOff>1019175</xdr:colOff>
      <xdr:row>49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114800" y="8620125"/>
          <a:ext cx="39433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419100</xdr:colOff>
      <xdr:row>0</xdr:row>
      <xdr:rowOff>0</xdr:rowOff>
    </xdr:from>
    <xdr:to>
      <xdr:col>1</xdr:col>
      <xdr:colOff>493786</xdr:colOff>
      <xdr:row>2</xdr:row>
      <xdr:rowOff>133350</xdr:rowOff>
    </xdr:to>
    <xdr:pic>
      <xdr:nvPicPr>
        <xdr:cNvPr id="6" name="5 Imagen" descr="Logo-OFS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191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</xdr:row>
      <xdr:rowOff>142874</xdr:rowOff>
    </xdr:from>
    <xdr:to>
      <xdr:col>1</xdr:col>
      <xdr:colOff>775138</xdr:colOff>
      <xdr:row>3</xdr:row>
      <xdr:rowOff>133349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12382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22</xdr:row>
      <xdr:rowOff>0</xdr:rowOff>
    </xdr:from>
    <xdr:to>
      <xdr:col>5</xdr:col>
      <xdr:colOff>57150</xdr:colOff>
      <xdr:row>26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6725" y="6029325"/>
          <a:ext cx="40005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6</xdr:col>
      <xdr:colOff>428625</xdr:colOff>
      <xdr:row>22</xdr:row>
      <xdr:rowOff>0</xdr:rowOff>
    </xdr:from>
    <xdr:to>
      <xdr:col>10</xdr:col>
      <xdr:colOff>552450</xdr:colOff>
      <xdr:row>26</xdr:row>
      <xdr:rowOff>28575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29250" y="6029325"/>
          <a:ext cx="3905250" cy="790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1</xdr:col>
      <xdr:colOff>65161</xdr:colOff>
      <xdr:row>2</xdr:row>
      <xdr:rowOff>38100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14375" y="285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</xdr:row>
      <xdr:rowOff>19049</xdr:rowOff>
    </xdr:from>
    <xdr:to>
      <xdr:col>1</xdr:col>
      <xdr:colOff>375088</xdr:colOff>
      <xdr:row>3</xdr:row>
      <xdr:rowOff>114299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47675" y="5238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95250</xdr:rowOff>
    </xdr:from>
    <xdr:to>
      <xdr:col>1</xdr:col>
      <xdr:colOff>1133475</xdr:colOff>
      <xdr:row>81</xdr:row>
      <xdr:rowOff>123825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16459200"/>
          <a:ext cx="355282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1</xdr:col>
      <xdr:colOff>1314450</xdr:colOff>
      <xdr:row>77</xdr:row>
      <xdr:rowOff>95250</xdr:rowOff>
    </xdr:from>
    <xdr:to>
      <xdr:col>4</xdr:col>
      <xdr:colOff>704850</xdr:colOff>
      <xdr:row>81</xdr:row>
      <xdr:rowOff>142875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33800" y="16459200"/>
          <a:ext cx="2543175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0</xdr:col>
      <xdr:colOff>1303411</xdr:colOff>
      <xdr:row>2</xdr:row>
      <xdr:rowOff>142875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466725" y="95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104774</xdr:rowOff>
    </xdr:from>
    <xdr:to>
      <xdr:col>0</xdr:col>
      <xdr:colOff>1613338</xdr:colOff>
      <xdr:row>3</xdr:row>
      <xdr:rowOff>180975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00025" y="48577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0</xdr:rowOff>
    </xdr:from>
    <xdr:to>
      <xdr:col>4</xdr:col>
      <xdr:colOff>104775</xdr:colOff>
      <xdr:row>86</xdr:row>
      <xdr:rowOff>28575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28600" y="16954500"/>
          <a:ext cx="388620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8</xdr:col>
      <xdr:colOff>438150</xdr:colOff>
      <xdr:row>86</xdr:row>
      <xdr:rowOff>47625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572125" y="16230600"/>
          <a:ext cx="28384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Diana Galan Manoatl</a:t>
          </a:r>
          <a:b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723900</xdr:colOff>
      <xdr:row>0</xdr:row>
      <xdr:rowOff>0</xdr:rowOff>
    </xdr:from>
    <xdr:to>
      <xdr:col>2</xdr:col>
      <xdr:colOff>798586</xdr:colOff>
      <xdr:row>2</xdr:row>
      <xdr:rowOff>95250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952500" y="0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2</xdr:row>
      <xdr:rowOff>76199</xdr:rowOff>
    </xdr:from>
    <xdr:to>
      <xdr:col>2</xdr:col>
      <xdr:colOff>1089463</xdr:colOff>
      <xdr:row>3</xdr:row>
      <xdr:rowOff>152399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666750" y="4952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160</xdr:row>
      <xdr:rowOff>57150</xdr:rowOff>
    </xdr:from>
    <xdr:to>
      <xdr:col>2</xdr:col>
      <xdr:colOff>733425</xdr:colOff>
      <xdr:row>164</xdr:row>
      <xdr:rowOff>85725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9075" y="34137600"/>
          <a:ext cx="3752850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160</xdr:row>
      <xdr:rowOff>76200</xdr:rowOff>
    </xdr:from>
    <xdr:to>
      <xdr:col>7</xdr:col>
      <xdr:colOff>419100</xdr:colOff>
      <xdr:row>164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619625" y="34156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419100</xdr:colOff>
      <xdr:row>0</xdr:row>
      <xdr:rowOff>66675</xdr:rowOff>
    </xdr:from>
    <xdr:to>
      <xdr:col>1</xdr:col>
      <xdr:colOff>1255786</xdr:colOff>
      <xdr:row>3</xdr:row>
      <xdr:rowOff>9525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000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</xdr:row>
      <xdr:rowOff>47624</xdr:rowOff>
    </xdr:from>
    <xdr:to>
      <xdr:col>1</xdr:col>
      <xdr:colOff>1584763</xdr:colOff>
      <xdr:row>4</xdr:row>
      <xdr:rowOff>123824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19124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28</xdr:row>
      <xdr:rowOff>57150</xdr:rowOff>
    </xdr:from>
    <xdr:to>
      <xdr:col>1</xdr:col>
      <xdr:colOff>733425</xdr:colOff>
      <xdr:row>32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19075" y="34899600"/>
          <a:ext cx="35337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28</xdr:row>
      <xdr:rowOff>76200</xdr:rowOff>
    </xdr:from>
    <xdr:to>
      <xdr:col>6</xdr:col>
      <xdr:colOff>419100</xdr:colOff>
      <xdr:row>32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4400550" y="34918650"/>
          <a:ext cx="30480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666750</xdr:colOff>
      <xdr:row>0</xdr:row>
      <xdr:rowOff>85725</xdr:rowOff>
    </xdr:from>
    <xdr:to>
      <xdr:col>0</xdr:col>
      <xdr:colOff>1503436</xdr:colOff>
      <xdr:row>3</xdr:row>
      <xdr:rowOff>28575</xdr:rowOff>
    </xdr:to>
    <xdr:pic>
      <xdr:nvPicPr>
        <xdr:cNvPr id="9" name="8 Imagen" descr="Logo-OFS.gif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666750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3</xdr:row>
      <xdr:rowOff>38099</xdr:rowOff>
    </xdr:from>
    <xdr:to>
      <xdr:col>0</xdr:col>
      <xdr:colOff>1765738</xdr:colOff>
      <xdr:row>4</xdr:row>
      <xdr:rowOff>112929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352425" y="6095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86</xdr:row>
      <xdr:rowOff>57150</xdr:rowOff>
    </xdr:from>
    <xdr:to>
      <xdr:col>2</xdr:col>
      <xdr:colOff>733425</xdr:colOff>
      <xdr:row>90</xdr:row>
      <xdr:rowOff>85725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8100" y="5876925"/>
          <a:ext cx="3495675" cy="7905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3</xdr:col>
      <xdr:colOff>581025</xdr:colOff>
      <xdr:row>86</xdr:row>
      <xdr:rowOff>76200</xdr:rowOff>
    </xdr:from>
    <xdr:to>
      <xdr:col>7</xdr:col>
      <xdr:colOff>419100</xdr:colOff>
      <xdr:row>90</xdr:row>
      <xdr:rowOff>123825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4162425" y="5895975"/>
          <a:ext cx="297180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1</xdr:col>
      <xdr:colOff>381000</xdr:colOff>
      <xdr:row>0</xdr:row>
      <xdr:rowOff>85725</xdr:rowOff>
    </xdr:from>
    <xdr:to>
      <xdr:col>1</xdr:col>
      <xdr:colOff>1217686</xdr:colOff>
      <xdr:row>3</xdr:row>
      <xdr:rowOff>28575</xdr:rowOff>
    </xdr:to>
    <xdr:pic>
      <xdr:nvPicPr>
        <xdr:cNvPr id="7" name="6 Imagen" descr="Logo-OFS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561975" y="8572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</xdr:row>
      <xdr:rowOff>190499</xdr:rowOff>
    </xdr:from>
    <xdr:to>
      <xdr:col>1</xdr:col>
      <xdr:colOff>1518088</xdr:colOff>
      <xdr:row>4</xdr:row>
      <xdr:rowOff>76199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285750" y="57149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57150</xdr:rowOff>
    </xdr:from>
    <xdr:to>
      <xdr:col>1</xdr:col>
      <xdr:colOff>733425</xdr:colOff>
      <xdr:row>39</xdr:row>
      <xdr:rowOff>142875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8100" y="6696075"/>
          <a:ext cx="4019550" cy="73342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_______________________________________________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Arturo Lucio Salas Miguela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Auditor Superior del Órgano de Fiscalización Superior </a:t>
          </a:r>
        </a:p>
        <a:p>
          <a:pPr algn="ctr"/>
          <a:r>
            <a:rPr lang="es-MX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Congreso de Tlaxcala</a:t>
          </a:r>
        </a:p>
      </xdr:txBody>
    </xdr:sp>
    <xdr:clientData/>
  </xdr:twoCellAnchor>
  <xdr:twoCellAnchor>
    <xdr:from>
      <xdr:col>2</xdr:col>
      <xdr:colOff>581025</xdr:colOff>
      <xdr:row>35</xdr:row>
      <xdr:rowOff>76200</xdr:rowOff>
    </xdr:from>
    <xdr:to>
      <xdr:col>6</xdr:col>
      <xdr:colOff>419100</xdr:colOff>
      <xdr:row>39</xdr:row>
      <xdr:rowOff>123825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4543425" y="17897475"/>
          <a:ext cx="3105150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100">
              <a:solidFill>
                <a:sysClr val="windowText" lastClr="000000"/>
              </a:solidFill>
            </a:rPr>
            <a:t>______________________________________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Diana Galan Manoatl   </a:t>
          </a:r>
          <a:b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Administrativa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66675</xdr:rowOff>
    </xdr:from>
    <xdr:to>
      <xdr:col>0</xdr:col>
      <xdr:colOff>1589161</xdr:colOff>
      <xdr:row>3</xdr:row>
      <xdr:rowOff>9525</xdr:rowOff>
    </xdr:to>
    <xdr:pic>
      <xdr:nvPicPr>
        <xdr:cNvPr id="5" name="4 Imagen" descr="Logo-OFS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b="20288"/>
        <a:stretch/>
      </xdr:blipFill>
      <xdr:spPr>
        <a:xfrm>
          <a:off x="752475" y="66675"/>
          <a:ext cx="836686" cy="51435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</xdr:row>
      <xdr:rowOff>19049</xdr:rowOff>
    </xdr:from>
    <xdr:to>
      <xdr:col>0</xdr:col>
      <xdr:colOff>1870513</xdr:colOff>
      <xdr:row>4</xdr:row>
      <xdr:rowOff>104302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0" t="-3540" r="70199" b="53967"/>
        <a:stretch/>
      </xdr:blipFill>
      <xdr:spPr bwMode="auto">
        <a:xfrm>
          <a:off x="457200" y="590549"/>
          <a:ext cx="1413313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S%20TLAXCALA/Downloads/BALANZA%20DICIEMBRE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ICIEMBRE 2016"/>
    </sheetNames>
    <sheetDataSet>
      <sheetData sheetId="0" refreshError="1">
        <row r="4">
          <cell r="L4">
            <v>764593.76</v>
          </cell>
        </row>
        <row r="11">
          <cell r="L11">
            <v>0</v>
          </cell>
        </row>
        <row r="13">
          <cell r="L13">
            <v>0</v>
          </cell>
        </row>
        <row r="14">
          <cell r="L14">
            <v>0</v>
          </cell>
        </row>
        <row r="282">
          <cell r="L282">
            <v>0</v>
          </cell>
        </row>
        <row r="290">
          <cell r="L2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K90"/>
  <sheetViews>
    <sheetView zoomScaleNormal="100" zoomScaleSheetLayoutView="88" workbookViewId="0">
      <selection activeCell="B33" sqref="B33"/>
    </sheetView>
  </sheetViews>
  <sheetFormatPr baseColWidth="10" defaultRowHeight="15" x14ac:dyDescent="0.25"/>
  <cols>
    <col min="1" max="1" width="59.7109375" customWidth="1"/>
    <col min="2" max="2" width="12.85546875" customWidth="1"/>
    <col min="3" max="3" width="13" customWidth="1"/>
    <col min="4" max="4" width="56.7109375" customWidth="1"/>
    <col min="5" max="5" width="14.140625" customWidth="1"/>
    <col min="6" max="6" width="12.85546875" customWidth="1"/>
    <col min="7" max="7" width="5.42578125" customWidth="1"/>
    <col min="8" max="8" width="2" customWidth="1"/>
    <col min="9" max="9" width="4.28515625" customWidth="1"/>
    <col min="10" max="10" width="19.42578125" customWidth="1"/>
  </cols>
  <sheetData>
    <row r="1" spans="1:9" x14ac:dyDescent="0.25">
      <c r="A1" s="172" t="s">
        <v>368</v>
      </c>
      <c r="B1" s="173"/>
      <c r="C1" s="173"/>
      <c r="D1" s="173"/>
      <c r="E1" s="173"/>
      <c r="F1" s="174"/>
      <c r="G1" s="1"/>
      <c r="H1" s="1"/>
      <c r="I1" s="1"/>
    </row>
    <row r="2" spans="1:9" x14ac:dyDescent="0.25">
      <c r="A2" s="175" t="s">
        <v>0</v>
      </c>
      <c r="B2" s="176"/>
      <c r="C2" s="176"/>
      <c r="D2" s="176"/>
      <c r="E2" s="176"/>
      <c r="F2" s="177"/>
      <c r="G2" s="1"/>
      <c r="H2" s="1"/>
      <c r="I2" s="1"/>
    </row>
    <row r="3" spans="1:9" ht="19.5" customHeight="1" x14ac:dyDescent="0.25">
      <c r="A3" s="175" t="s">
        <v>452</v>
      </c>
      <c r="B3" s="176"/>
      <c r="C3" s="176"/>
      <c r="D3" s="176"/>
      <c r="E3" s="176"/>
      <c r="F3" s="177"/>
      <c r="G3" s="1"/>
      <c r="H3" s="1"/>
      <c r="I3" s="1"/>
    </row>
    <row r="4" spans="1:9" ht="18.75" customHeight="1" thickBot="1" x14ac:dyDescent="0.3">
      <c r="A4" s="178" t="s">
        <v>1</v>
      </c>
      <c r="B4" s="179"/>
      <c r="C4" s="179"/>
      <c r="D4" s="179"/>
      <c r="E4" s="179"/>
      <c r="F4" s="180"/>
      <c r="G4" s="1"/>
      <c r="H4" s="1"/>
      <c r="I4" s="1"/>
    </row>
    <row r="5" spans="1:9" ht="34.5" thickBot="1" x14ac:dyDescent="0.3">
      <c r="A5" s="2" t="s">
        <v>2</v>
      </c>
      <c r="B5" s="6" t="s">
        <v>453</v>
      </c>
      <c r="C5" s="3" t="s">
        <v>450</v>
      </c>
      <c r="D5" s="4" t="s">
        <v>2</v>
      </c>
      <c r="E5" s="6" t="str">
        <f>B5</f>
        <v>31 de diciembre de 2024</v>
      </c>
      <c r="F5" s="6" t="str">
        <f>C5</f>
        <v>31 de diciembre de 2023</v>
      </c>
    </row>
    <row r="6" spans="1:9" s="11" customFormat="1" x14ac:dyDescent="0.25">
      <c r="A6" s="115" t="s">
        <v>3</v>
      </c>
      <c r="B6" s="104"/>
      <c r="C6" s="104"/>
      <c r="D6" s="104" t="s">
        <v>4</v>
      </c>
      <c r="E6" s="104"/>
      <c r="F6" s="104"/>
    </row>
    <row r="7" spans="1:9" s="11" customFormat="1" x14ac:dyDescent="0.25">
      <c r="A7" s="66" t="s">
        <v>5</v>
      </c>
      <c r="B7" s="12"/>
      <c r="C7" s="12"/>
      <c r="D7" s="14" t="s">
        <v>6</v>
      </c>
      <c r="E7" s="12"/>
      <c r="F7" s="12"/>
    </row>
    <row r="8" spans="1:9" s="11" customFormat="1" x14ac:dyDescent="0.25">
      <c r="A8" s="67" t="s">
        <v>7</v>
      </c>
      <c r="B8" s="116">
        <f>SUM(B9:B15)</f>
        <v>35859474</v>
      </c>
      <c r="C8" s="116">
        <f>SUM(C9:C15)</f>
        <v>17791495</v>
      </c>
      <c r="D8" s="101" t="s">
        <v>8</v>
      </c>
      <c r="E8" s="116">
        <f>SUM(E9:E17)</f>
        <v>3589971</v>
      </c>
      <c r="F8" s="116">
        <f>SUM(F9:F17)</f>
        <v>0</v>
      </c>
    </row>
    <row r="9" spans="1:9" s="11" customFormat="1" x14ac:dyDescent="0.25">
      <c r="A9" s="67" t="s">
        <v>369</v>
      </c>
      <c r="B9" s="116">
        <v>0</v>
      </c>
      <c r="C9" s="116">
        <v>0</v>
      </c>
      <c r="D9" s="101" t="s">
        <v>341</v>
      </c>
      <c r="E9" s="116">
        <v>0</v>
      </c>
      <c r="F9" s="116">
        <v>0</v>
      </c>
    </row>
    <row r="10" spans="1:9" s="11" customFormat="1" x14ac:dyDescent="0.25">
      <c r="A10" s="67" t="s">
        <v>370</v>
      </c>
      <c r="B10" s="116">
        <v>5297951</v>
      </c>
      <c r="C10" s="116">
        <v>2448560</v>
      </c>
      <c r="D10" s="101" t="s">
        <v>340</v>
      </c>
      <c r="E10" s="116">
        <v>0</v>
      </c>
      <c r="F10" s="116">
        <v>0</v>
      </c>
    </row>
    <row r="11" spans="1:9" s="11" customFormat="1" x14ac:dyDescent="0.25">
      <c r="A11" s="67" t="s">
        <v>371</v>
      </c>
      <c r="B11" s="116">
        <f>+'[1]BALANZA DICIEMBRE 2016'!$L$11</f>
        <v>0</v>
      </c>
      <c r="C11" s="116">
        <v>0</v>
      </c>
      <c r="D11" s="101" t="s">
        <v>339</v>
      </c>
      <c r="E11" s="116">
        <v>0</v>
      </c>
      <c r="F11" s="116">
        <v>0</v>
      </c>
    </row>
    <row r="12" spans="1:9" s="11" customFormat="1" ht="14.25" customHeight="1" x14ac:dyDescent="0.25">
      <c r="A12" s="67" t="s">
        <v>372</v>
      </c>
      <c r="B12" s="116">
        <v>30561523</v>
      </c>
      <c r="C12" s="116">
        <v>15342935</v>
      </c>
      <c r="D12" s="101" t="s">
        <v>342</v>
      </c>
      <c r="E12" s="116">
        <v>0</v>
      </c>
      <c r="F12" s="116">
        <v>0</v>
      </c>
    </row>
    <row r="13" spans="1:9" s="11" customFormat="1" x14ac:dyDescent="0.25">
      <c r="A13" s="67" t="s">
        <v>373</v>
      </c>
      <c r="B13" s="116">
        <f>+'[1]BALANZA DICIEMBRE 2016'!$L$13</f>
        <v>0</v>
      </c>
      <c r="C13" s="116">
        <v>0</v>
      </c>
      <c r="D13" s="101" t="s">
        <v>343</v>
      </c>
      <c r="E13" s="116">
        <v>0</v>
      </c>
      <c r="F13" s="116">
        <v>0</v>
      </c>
    </row>
    <row r="14" spans="1:9" s="11" customFormat="1" ht="22.5" x14ac:dyDescent="0.25">
      <c r="A14" s="67" t="s">
        <v>374</v>
      </c>
      <c r="B14" s="116">
        <f>+'[1]BALANZA DICIEMBRE 2016'!$L$14</f>
        <v>0</v>
      </c>
      <c r="C14" s="116">
        <v>0</v>
      </c>
      <c r="D14" s="101" t="s">
        <v>344</v>
      </c>
      <c r="E14" s="116">
        <v>0</v>
      </c>
      <c r="F14" s="116">
        <v>0</v>
      </c>
    </row>
    <row r="15" spans="1:9" s="11" customFormat="1" ht="15" customHeight="1" x14ac:dyDescent="0.25">
      <c r="A15" s="67" t="s">
        <v>375</v>
      </c>
      <c r="B15" s="116">
        <v>0</v>
      </c>
      <c r="C15" s="116">
        <v>0</v>
      </c>
      <c r="D15" s="101" t="s">
        <v>345</v>
      </c>
      <c r="E15" s="116">
        <v>3589971</v>
      </c>
      <c r="F15" s="116">
        <v>0</v>
      </c>
    </row>
    <row r="16" spans="1:9" s="11" customFormat="1" x14ac:dyDescent="0.25">
      <c r="A16" s="67" t="s">
        <v>9</v>
      </c>
      <c r="B16" s="116">
        <f>SUM(B17:B23)</f>
        <v>0</v>
      </c>
      <c r="C16" s="116">
        <f>SUM(C17:C23)</f>
        <v>0</v>
      </c>
      <c r="D16" s="101" t="s">
        <v>346</v>
      </c>
      <c r="E16" s="116">
        <f>+'[1]BALANZA DICIEMBRE 2016'!$L$282</f>
        <v>0</v>
      </c>
      <c r="F16" s="116">
        <f>+'[1]BALANZA DICIEMBRE 2016'!$L$282</f>
        <v>0</v>
      </c>
    </row>
    <row r="17" spans="1:6" s="11" customFormat="1" x14ac:dyDescent="0.25">
      <c r="A17" s="67" t="s">
        <v>376</v>
      </c>
      <c r="B17" s="116">
        <v>0</v>
      </c>
      <c r="C17" s="116">
        <v>0</v>
      </c>
      <c r="D17" s="101" t="s">
        <v>347</v>
      </c>
      <c r="E17" s="116">
        <v>0</v>
      </c>
      <c r="F17" s="116">
        <v>0</v>
      </c>
    </row>
    <row r="18" spans="1:6" s="11" customFormat="1" x14ac:dyDescent="0.25">
      <c r="A18" s="67" t="s">
        <v>377</v>
      </c>
      <c r="B18" s="116">
        <v>0</v>
      </c>
      <c r="C18" s="116">
        <v>0</v>
      </c>
      <c r="D18" s="101" t="s">
        <v>10</v>
      </c>
      <c r="E18" s="116">
        <f>+E19+E20+E21</f>
        <v>0</v>
      </c>
      <c r="F18" s="116">
        <f>+F19+F20+F21</f>
        <v>0</v>
      </c>
    </row>
    <row r="19" spans="1:6" s="11" customFormat="1" x14ac:dyDescent="0.25">
      <c r="A19" s="67" t="s">
        <v>378</v>
      </c>
      <c r="B19" s="116">
        <v>0</v>
      </c>
      <c r="C19" s="116">
        <v>0</v>
      </c>
      <c r="D19" s="101" t="s">
        <v>348</v>
      </c>
      <c r="E19" s="116">
        <f>+'[1]BALANZA DICIEMBRE 2016'!$L$290</f>
        <v>0</v>
      </c>
      <c r="F19" s="116">
        <v>0</v>
      </c>
    </row>
    <row r="20" spans="1:6" s="11" customFormat="1" ht="22.5" x14ac:dyDescent="0.25">
      <c r="A20" s="67" t="s">
        <v>379</v>
      </c>
      <c r="B20" s="116">
        <v>0</v>
      </c>
      <c r="C20" s="116">
        <v>0</v>
      </c>
      <c r="D20" s="101" t="s">
        <v>349</v>
      </c>
      <c r="E20" s="116">
        <v>0</v>
      </c>
      <c r="F20" s="116">
        <v>0</v>
      </c>
    </row>
    <row r="21" spans="1:6" s="11" customFormat="1" x14ac:dyDescent="0.25">
      <c r="A21" s="67" t="s">
        <v>380</v>
      </c>
      <c r="B21" s="116">
        <v>0</v>
      </c>
      <c r="C21" s="116">
        <v>0</v>
      </c>
      <c r="D21" s="101" t="s">
        <v>350</v>
      </c>
      <c r="E21" s="116">
        <v>0</v>
      </c>
      <c r="F21" s="116">
        <v>0</v>
      </c>
    </row>
    <row r="22" spans="1:6" s="11" customFormat="1" x14ac:dyDescent="0.25">
      <c r="A22" s="67" t="s">
        <v>381</v>
      </c>
      <c r="B22" s="116">
        <v>0</v>
      </c>
      <c r="C22" s="116">
        <v>0</v>
      </c>
      <c r="D22" s="101" t="s">
        <v>11</v>
      </c>
      <c r="E22" s="116">
        <f>+E23+E24</f>
        <v>0</v>
      </c>
      <c r="F22" s="116">
        <f>+F23+F24</f>
        <v>0</v>
      </c>
    </row>
    <row r="23" spans="1:6" s="11" customFormat="1" x14ac:dyDescent="0.25">
      <c r="A23" s="67" t="s">
        <v>382</v>
      </c>
      <c r="B23" s="116">
        <v>0</v>
      </c>
      <c r="C23" s="116">
        <v>0</v>
      </c>
      <c r="D23" s="101" t="s">
        <v>351</v>
      </c>
      <c r="E23" s="116">
        <v>0</v>
      </c>
      <c r="F23" s="116">
        <v>0</v>
      </c>
    </row>
    <row r="24" spans="1:6" s="11" customFormat="1" x14ac:dyDescent="0.25">
      <c r="A24" s="67" t="s">
        <v>12</v>
      </c>
      <c r="B24" s="116">
        <f>SUM(B25:B29)</f>
        <v>0</v>
      </c>
      <c r="C24" s="116">
        <f>SUM(C25:C29)</f>
        <v>0</v>
      </c>
      <c r="D24" s="101" t="s">
        <v>352</v>
      </c>
      <c r="E24" s="116">
        <v>0</v>
      </c>
      <c r="F24" s="116">
        <v>0</v>
      </c>
    </row>
    <row r="25" spans="1:6" s="11" customFormat="1" ht="22.5" x14ac:dyDescent="0.25">
      <c r="A25" s="67" t="s">
        <v>383</v>
      </c>
      <c r="B25" s="116">
        <v>0</v>
      </c>
      <c r="C25" s="116">
        <v>0</v>
      </c>
      <c r="D25" s="101" t="s">
        <v>13</v>
      </c>
      <c r="E25" s="116">
        <v>0</v>
      </c>
      <c r="F25" s="116">
        <v>0</v>
      </c>
    </row>
    <row r="26" spans="1:6" s="11" customFormat="1" ht="25.5" customHeight="1" x14ac:dyDescent="0.25">
      <c r="A26" s="67" t="s">
        <v>384</v>
      </c>
      <c r="B26" s="116">
        <v>0</v>
      </c>
      <c r="C26" s="116">
        <v>0</v>
      </c>
      <c r="D26" s="101" t="s">
        <v>14</v>
      </c>
      <c r="E26" s="116">
        <f>+E27+E28+E29</f>
        <v>0</v>
      </c>
      <c r="F26" s="116">
        <f>+F27+F28+F29</f>
        <v>0</v>
      </c>
    </row>
    <row r="27" spans="1:6" s="11" customFormat="1" ht="22.5" x14ac:dyDescent="0.25">
      <c r="A27" s="67" t="s">
        <v>385</v>
      </c>
      <c r="B27" s="116">
        <v>0</v>
      </c>
      <c r="C27" s="116">
        <v>0</v>
      </c>
      <c r="D27" s="101" t="s">
        <v>354</v>
      </c>
      <c r="E27" s="116">
        <v>0</v>
      </c>
      <c r="F27" s="116">
        <v>0</v>
      </c>
    </row>
    <row r="28" spans="1:6" s="11" customFormat="1" x14ac:dyDescent="0.25">
      <c r="A28" s="67" t="s">
        <v>386</v>
      </c>
      <c r="B28" s="116">
        <v>0</v>
      </c>
      <c r="C28" s="116">
        <v>0</v>
      </c>
      <c r="D28" s="101" t="s">
        <v>353</v>
      </c>
      <c r="E28" s="116">
        <v>0</v>
      </c>
      <c r="F28" s="116">
        <v>0</v>
      </c>
    </row>
    <row r="29" spans="1:6" s="11" customFormat="1" x14ac:dyDescent="0.25">
      <c r="A29" s="67" t="s">
        <v>387</v>
      </c>
      <c r="B29" s="116">
        <v>0</v>
      </c>
      <c r="C29" s="116">
        <v>0</v>
      </c>
      <c r="D29" s="101" t="s">
        <v>355</v>
      </c>
      <c r="E29" s="116">
        <v>0</v>
      </c>
      <c r="F29" s="116">
        <v>0</v>
      </c>
    </row>
    <row r="30" spans="1:6" s="11" customFormat="1" ht="22.5" x14ac:dyDescent="0.25">
      <c r="A30" s="67" t="s">
        <v>15</v>
      </c>
      <c r="B30" s="116">
        <f>SUM(B31:B35)</f>
        <v>0</v>
      </c>
      <c r="C30" s="116">
        <f>SUM(C31:C35)</f>
        <v>0</v>
      </c>
      <c r="D30" s="101" t="s">
        <v>16</v>
      </c>
      <c r="E30" s="116">
        <f>+E31+E32+E33+E34+E35+E36</f>
        <v>0</v>
      </c>
      <c r="F30" s="116">
        <f>+F31+F32+F33+F34+F35+F36</f>
        <v>0</v>
      </c>
    </row>
    <row r="31" spans="1:6" s="11" customFormat="1" x14ac:dyDescent="0.25">
      <c r="A31" s="67" t="s">
        <v>388</v>
      </c>
      <c r="B31" s="116">
        <v>0</v>
      </c>
      <c r="C31" s="116">
        <v>0</v>
      </c>
      <c r="D31" s="101" t="s">
        <v>356</v>
      </c>
      <c r="E31" s="116">
        <v>0</v>
      </c>
      <c r="F31" s="116">
        <v>0</v>
      </c>
    </row>
    <row r="32" spans="1:6" s="11" customFormat="1" x14ac:dyDescent="0.25">
      <c r="A32" s="67" t="s">
        <v>389</v>
      </c>
      <c r="B32" s="116">
        <v>0</v>
      </c>
      <c r="C32" s="116">
        <v>0</v>
      </c>
      <c r="D32" s="101" t="s">
        <v>357</v>
      </c>
      <c r="E32" s="116">
        <v>0</v>
      </c>
      <c r="F32" s="116">
        <v>0</v>
      </c>
    </row>
    <row r="33" spans="1:6" s="11" customFormat="1" x14ac:dyDescent="0.25">
      <c r="A33" s="67" t="s">
        <v>390</v>
      </c>
      <c r="B33" s="116">
        <v>0</v>
      </c>
      <c r="C33" s="116">
        <v>0</v>
      </c>
      <c r="D33" s="101" t="s">
        <v>358</v>
      </c>
      <c r="E33" s="116">
        <v>0</v>
      </c>
      <c r="F33" s="116">
        <v>0</v>
      </c>
    </row>
    <row r="34" spans="1:6" s="11" customFormat="1" x14ac:dyDescent="0.25">
      <c r="A34" s="67" t="s">
        <v>391</v>
      </c>
      <c r="B34" s="116">
        <v>0</v>
      </c>
      <c r="C34" s="116">
        <v>0</v>
      </c>
      <c r="D34" s="101" t="s">
        <v>359</v>
      </c>
      <c r="E34" s="116">
        <v>0</v>
      </c>
      <c r="F34" s="116">
        <v>0</v>
      </c>
    </row>
    <row r="35" spans="1:6" s="11" customFormat="1" ht="22.5" x14ac:dyDescent="0.25">
      <c r="A35" s="67" t="s">
        <v>392</v>
      </c>
      <c r="B35" s="116">
        <v>0</v>
      </c>
      <c r="C35" s="116">
        <v>0</v>
      </c>
      <c r="D35" s="101" t="s">
        <v>360</v>
      </c>
      <c r="E35" s="116">
        <v>0</v>
      </c>
      <c r="F35" s="116">
        <v>0</v>
      </c>
    </row>
    <row r="36" spans="1:6" s="11" customFormat="1" x14ac:dyDescent="0.25">
      <c r="A36" s="67" t="s">
        <v>17</v>
      </c>
      <c r="B36" s="116">
        <v>0</v>
      </c>
      <c r="C36" s="116">
        <v>0</v>
      </c>
      <c r="D36" s="101" t="s">
        <v>361</v>
      </c>
      <c r="E36" s="116">
        <v>0</v>
      </c>
      <c r="F36" s="116">
        <v>0</v>
      </c>
    </row>
    <row r="37" spans="1:6" s="11" customFormat="1" x14ac:dyDescent="0.25">
      <c r="A37" s="67" t="s">
        <v>18</v>
      </c>
      <c r="B37" s="116">
        <f>SUM(B38:B39)</f>
        <v>0</v>
      </c>
      <c r="C37" s="116">
        <f>SUM(C38:C39)</f>
        <v>0</v>
      </c>
      <c r="D37" s="101" t="s">
        <v>19</v>
      </c>
      <c r="E37" s="116">
        <f>E40</f>
        <v>0</v>
      </c>
      <c r="F37" s="116">
        <f>F40</f>
        <v>0</v>
      </c>
    </row>
    <row r="38" spans="1:6" s="11" customFormat="1" ht="22.5" x14ac:dyDescent="0.25">
      <c r="A38" s="67" t="s">
        <v>393</v>
      </c>
      <c r="B38" s="116">
        <v>0</v>
      </c>
      <c r="C38" s="116">
        <v>0</v>
      </c>
      <c r="D38" s="101" t="s">
        <v>362</v>
      </c>
      <c r="E38" s="116">
        <v>0</v>
      </c>
      <c r="F38" s="116">
        <v>0</v>
      </c>
    </row>
    <row r="39" spans="1:6" s="11" customFormat="1" x14ac:dyDescent="0.25">
      <c r="A39" s="67" t="s">
        <v>394</v>
      </c>
      <c r="B39" s="116">
        <v>0</v>
      </c>
      <c r="C39" s="116">
        <v>0</v>
      </c>
      <c r="D39" s="101" t="s">
        <v>363</v>
      </c>
      <c r="E39" s="116">
        <v>0</v>
      </c>
      <c r="F39" s="116">
        <v>0</v>
      </c>
    </row>
    <row r="40" spans="1:6" s="11" customFormat="1" x14ac:dyDescent="0.25">
      <c r="A40" s="67" t="s">
        <v>20</v>
      </c>
      <c r="B40" s="116">
        <f>SUM(B41:B44)</f>
        <v>0</v>
      </c>
      <c r="C40" s="116">
        <f>SUM(C41:C44)</f>
        <v>0</v>
      </c>
      <c r="D40" s="101" t="s">
        <v>364</v>
      </c>
      <c r="E40" s="116">
        <v>0</v>
      </c>
      <c r="F40" s="116">
        <v>0</v>
      </c>
    </row>
    <row r="41" spans="1:6" s="11" customFormat="1" x14ac:dyDescent="0.25">
      <c r="A41" s="67" t="s">
        <v>395</v>
      </c>
      <c r="B41" s="116">
        <v>0</v>
      </c>
      <c r="C41" s="116">
        <v>0</v>
      </c>
      <c r="D41" s="101" t="s">
        <v>21</v>
      </c>
      <c r="E41" s="116">
        <f>+E42+E43+E44</f>
        <v>0</v>
      </c>
      <c r="F41" s="116">
        <f>+F42+F43+F44</f>
        <v>0</v>
      </c>
    </row>
    <row r="42" spans="1:6" s="11" customFormat="1" x14ac:dyDescent="0.25">
      <c r="A42" s="67" t="s">
        <v>396</v>
      </c>
      <c r="B42" s="116">
        <v>0</v>
      </c>
      <c r="C42" s="116">
        <v>0</v>
      </c>
      <c r="D42" s="101" t="s">
        <v>365</v>
      </c>
      <c r="E42" s="116">
        <v>0</v>
      </c>
      <c r="F42" s="116">
        <v>0</v>
      </c>
    </row>
    <row r="43" spans="1:6" s="11" customFormat="1" ht="22.5" x14ac:dyDescent="0.25">
      <c r="A43" s="67" t="s">
        <v>397</v>
      </c>
      <c r="B43" s="116">
        <v>0</v>
      </c>
      <c r="C43" s="116">
        <v>0</v>
      </c>
      <c r="D43" s="101" t="s">
        <v>366</v>
      </c>
      <c r="E43" s="116">
        <v>0</v>
      </c>
      <c r="F43" s="116">
        <v>0</v>
      </c>
    </row>
    <row r="44" spans="1:6" s="11" customFormat="1" x14ac:dyDescent="0.25">
      <c r="A44" s="67" t="s">
        <v>398</v>
      </c>
      <c r="B44" s="116">
        <v>0</v>
      </c>
      <c r="C44" s="116">
        <v>0</v>
      </c>
      <c r="D44" s="101" t="s">
        <v>367</v>
      </c>
      <c r="E44" s="116">
        <v>0</v>
      </c>
      <c r="F44" s="116">
        <v>0</v>
      </c>
    </row>
    <row r="45" spans="1:6" s="11" customFormat="1" ht="10.5" customHeight="1" x14ac:dyDescent="0.25">
      <c r="A45" s="67"/>
      <c r="B45" s="116"/>
      <c r="C45" s="101"/>
      <c r="D45" s="101"/>
      <c r="E45" s="101"/>
      <c r="F45" s="101"/>
    </row>
    <row r="46" spans="1:6" s="11" customFormat="1" x14ac:dyDescent="0.25">
      <c r="A46" s="72" t="s">
        <v>22</v>
      </c>
      <c r="B46" s="117">
        <f>+B8+B16+B24+B30+B36+B37+B40</f>
        <v>35859474</v>
      </c>
      <c r="C46" s="117">
        <f>+C8+C16+C24+C30+C36+C37+C40</f>
        <v>17791495</v>
      </c>
      <c r="D46" s="103" t="s">
        <v>23</v>
      </c>
      <c r="E46" s="118">
        <f>+E8+E18+E22+E25+E26+E30+E37+E41</f>
        <v>3589971</v>
      </c>
      <c r="F46" s="118">
        <f>+F8+F18+F22+F25+F26+F30+F37+F41</f>
        <v>0</v>
      </c>
    </row>
    <row r="47" spans="1:6" s="11" customFormat="1" ht="8.1" customHeight="1" x14ac:dyDescent="0.25">
      <c r="A47" s="136"/>
      <c r="B47" s="137"/>
      <c r="C47" s="138"/>
      <c r="D47" s="139"/>
      <c r="E47" s="137"/>
      <c r="F47" s="138"/>
    </row>
    <row r="48" spans="1:6" s="11" customFormat="1" x14ac:dyDescent="0.25">
      <c r="A48" s="72" t="s">
        <v>24</v>
      </c>
      <c r="B48" s="116"/>
      <c r="C48" s="101"/>
      <c r="D48" s="103" t="s">
        <v>25</v>
      </c>
      <c r="E48" s="116"/>
      <c r="F48" s="101"/>
    </row>
    <row r="49" spans="1:10" s="11" customFormat="1" x14ac:dyDescent="0.25">
      <c r="A49" s="67" t="s">
        <v>26</v>
      </c>
      <c r="B49" s="116">
        <v>0</v>
      </c>
      <c r="C49" s="101"/>
      <c r="D49" s="101" t="s">
        <v>27</v>
      </c>
      <c r="E49" s="116">
        <v>0</v>
      </c>
      <c r="F49" s="116">
        <v>0</v>
      </c>
    </row>
    <row r="50" spans="1:10" s="11" customFormat="1" x14ac:dyDescent="0.25">
      <c r="A50" s="67" t="s">
        <v>28</v>
      </c>
      <c r="B50" s="116">
        <v>0</v>
      </c>
      <c r="C50" s="101"/>
      <c r="D50" s="101" t="s">
        <v>29</v>
      </c>
      <c r="E50" s="116">
        <v>0</v>
      </c>
      <c r="F50" s="116">
        <v>0</v>
      </c>
    </row>
    <row r="51" spans="1:10" s="11" customFormat="1" x14ac:dyDescent="0.25">
      <c r="A51" s="67" t="s">
        <v>30</v>
      </c>
      <c r="B51" s="116">
        <v>85677407</v>
      </c>
      <c r="C51" s="120">
        <v>85677407</v>
      </c>
      <c r="D51" s="101" t="s">
        <v>31</v>
      </c>
      <c r="E51" s="116">
        <v>0</v>
      </c>
      <c r="F51" s="116">
        <v>0</v>
      </c>
    </row>
    <row r="52" spans="1:10" s="11" customFormat="1" x14ac:dyDescent="0.25">
      <c r="A52" s="67" t="s">
        <v>32</v>
      </c>
      <c r="B52" s="116">
        <v>39927712</v>
      </c>
      <c r="C52" s="120">
        <v>39375519</v>
      </c>
      <c r="D52" s="101" t="s">
        <v>33</v>
      </c>
      <c r="E52" s="116">
        <v>0</v>
      </c>
      <c r="F52" s="116">
        <v>0</v>
      </c>
    </row>
    <row r="53" spans="1:10" s="11" customFormat="1" ht="22.7" customHeight="1" x14ac:dyDescent="0.25">
      <c r="A53" s="67" t="s">
        <v>34</v>
      </c>
      <c r="B53" s="116">
        <v>581879</v>
      </c>
      <c r="C53" s="120">
        <v>126440</v>
      </c>
      <c r="D53" s="101" t="s">
        <v>35</v>
      </c>
      <c r="E53" s="116">
        <v>0</v>
      </c>
      <c r="F53" s="116">
        <v>0</v>
      </c>
    </row>
    <row r="54" spans="1:10" s="11" customFormat="1" x14ac:dyDescent="0.25">
      <c r="A54" s="67" t="s">
        <v>36</v>
      </c>
      <c r="B54" s="116">
        <v>0</v>
      </c>
      <c r="C54" s="101"/>
      <c r="D54" s="101" t="s">
        <v>37</v>
      </c>
      <c r="E54" s="116">
        <v>0</v>
      </c>
      <c r="F54" s="116">
        <v>0</v>
      </c>
    </row>
    <row r="55" spans="1:10" s="11" customFormat="1" x14ac:dyDescent="0.25">
      <c r="A55" s="67" t="s">
        <v>38</v>
      </c>
      <c r="B55" s="116">
        <v>0</v>
      </c>
      <c r="C55" s="101"/>
      <c r="D55" s="103"/>
      <c r="E55" s="116"/>
      <c r="F55" s="101"/>
    </row>
    <row r="56" spans="1:10" s="11" customFormat="1" x14ac:dyDescent="0.25">
      <c r="A56" s="67" t="s">
        <v>39</v>
      </c>
      <c r="B56" s="116">
        <v>0</v>
      </c>
      <c r="C56" s="101"/>
      <c r="D56" s="103" t="s">
        <v>40</v>
      </c>
      <c r="E56" s="117">
        <f>SUM(E49:E54)</f>
        <v>0</v>
      </c>
      <c r="F56" s="117">
        <f>SUM(F49:F54)</f>
        <v>0</v>
      </c>
    </row>
    <row r="57" spans="1:10" s="11" customFormat="1" x14ac:dyDescent="0.25">
      <c r="A57" s="67" t="s">
        <v>41</v>
      </c>
      <c r="B57" s="116">
        <v>0</v>
      </c>
      <c r="C57" s="101"/>
      <c r="D57" s="102"/>
      <c r="E57" s="116"/>
      <c r="F57" s="101"/>
    </row>
    <row r="58" spans="1:10" s="11" customFormat="1" x14ac:dyDescent="0.25">
      <c r="A58" s="67"/>
      <c r="B58" s="116"/>
      <c r="C58" s="101"/>
      <c r="D58" s="103" t="s">
        <v>42</v>
      </c>
      <c r="E58" s="117">
        <f>+E56+E46</f>
        <v>3589971</v>
      </c>
      <c r="F58" s="117">
        <f>+F56+F46</f>
        <v>0</v>
      </c>
    </row>
    <row r="59" spans="1:10" s="11" customFormat="1" x14ac:dyDescent="0.25">
      <c r="A59" s="72" t="s">
        <v>43</v>
      </c>
      <c r="B59" s="117">
        <f>SUM(B49:B57)</f>
        <v>126186998</v>
      </c>
      <c r="C59" s="117">
        <f>SUM(C49:C57)</f>
        <v>125179366</v>
      </c>
      <c r="D59" s="101"/>
      <c r="E59" s="116"/>
      <c r="F59" s="101"/>
    </row>
    <row r="60" spans="1:10" s="11" customFormat="1" x14ac:dyDescent="0.25">
      <c r="A60" s="67"/>
      <c r="B60" s="116"/>
      <c r="C60" s="101"/>
      <c r="D60" s="103" t="s">
        <v>44</v>
      </c>
      <c r="E60" s="116"/>
      <c r="F60" s="101"/>
    </row>
    <row r="61" spans="1:10" s="11" customFormat="1" x14ac:dyDescent="0.25">
      <c r="A61" s="72" t="s">
        <v>45</v>
      </c>
      <c r="B61" s="117">
        <f>+B46+B59</f>
        <v>162046472</v>
      </c>
      <c r="C61" s="117">
        <f>+C46+C59</f>
        <v>142970861</v>
      </c>
      <c r="D61" s="103"/>
      <c r="E61" s="116"/>
      <c r="F61" s="101"/>
    </row>
    <row r="62" spans="1:10" s="11" customFormat="1" x14ac:dyDescent="0.25">
      <c r="A62" s="67"/>
      <c r="B62" s="101"/>
      <c r="C62" s="101"/>
      <c r="D62" s="103" t="s">
        <v>46</v>
      </c>
      <c r="E62" s="117">
        <f>SUM(E63:E65)</f>
        <v>63281609</v>
      </c>
      <c r="F62" s="117">
        <f>SUM(F63:F65)</f>
        <v>63336583</v>
      </c>
    </row>
    <row r="63" spans="1:10" s="11" customFormat="1" x14ac:dyDescent="0.25">
      <c r="A63" s="67"/>
      <c r="B63" s="101"/>
      <c r="C63" s="101"/>
      <c r="D63" s="101" t="s">
        <v>47</v>
      </c>
      <c r="E63" s="116">
        <v>63281609</v>
      </c>
      <c r="F63" s="116">
        <v>63336583</v>
      </c>
      <c r="J63" s="121"/>
    </row>
    <row r="64" spans="1:10" s="11" customFormat="1" x14ac:dyDescent="0.25">
      <c r="A64" s="67"/>
      <c r="B64" s="101"/>
      <c r="C64" s="101"/>
      <c r="D64" s="101" t="s">
        <v>48</v>
      </c>
      <c r="E64" s="116">
        <v>0</v>
      </c>
      <c r="F64" s="101"/>
    </row>
    <row r="65" spans="1:7" s="11" customFormat="1" x14ac:dyDescent="0.25">
      <c r="A65" s="67"/>
      <c r="B65" s="101"/>
      <c r="C65" s="101"/>
      <c r="D65" s="101" t="s">
        <v>49</v>
      </c>
      <c r="E65" s="116">
        <v>0</v>
      </c>
      <c r="F65" s="120"/>
    </row>
    <row r="66" spans="1:7" s="11" customFormat="1" x14ac:dyDescent="0.25">
      <c r="A66" s="67"/>
      <c r="B66" s="101"/>
      <c r="C66" s="101"/>
      <c r="D66" s="101"/>
      <c r="E66" s="116"/>
      <c r="F66" s="101"/>
    </row>
    <row r="67" spans="1:7" s="11" customFormat="1" x14ac:dyDescent="0.25">
      <c r="A67" s="67"/>
      <c r="B67" s="101"/>
      <c r="C67" s="101"/>
      <c r="D67" s="103" t="s">
        <v>50</v>
      </c>
      <c r="E67" s="117">
        <f>SUM(E68:E72)</f>
        <v>95174892</v>
      </c>
      <c r="F67" s="117">
        <f>SUM(F68:F72)</f>
        <v>79634278</v>
      </c>
    </row>
    <row r="68" spans="1:7" s="11" customFormat="1" x14ac:dyDescent="0.25">
      <c r="A68" s="67"/>
      <c r="B68" s="101"/>
      <c r="C68" s="101"/>
      <c r="D68" s="101" t="s">
        <v>51</v>
      </c>
      <c r="E68" s="116">
        <v>22631396</v>
      </c>
      <c r="F68" s="116">
        <v>18417519</v>
      </c>
    </row>
    <row r="69" spans="1:7" s="11" customFormat="1" x14ac:dyDescent="0.25">
      <c r="A69" s="67"/>
      <c r="B69" s="101"/>
      <c r="C69" s="101"/>
      <c r="D69" s="101" t="s">
        <v>52</v>
      </c>
      <c r="E69" s="116">
        <v>72543496</v>
      </c>
      <c r="F69" s="116">
        <v>61216759</v>
      </c>
    </row>
    <row r="70" spans="1:7" s="11" customFormat="1" x14ac:dyDescent="0.25">
      <c r="A70" s="67"/>
      <c r="B70" s="101"/>
      <c r="C70" s="101"/>
      <c r="D70" s="101" t="s">
        <v>53</v>
      </c>
      <c r="E70" s="116">
        <v>0</v>
      </c>
      <c r="F70" s="101"/>
    </row>
    <row r="71" spans="1:7" s="11" customFormat="1" x14ac:dyDescent="0.25">
      <c r="A71" s="67"/>
      <c r="B71" s="101"/>
      <c r="C71" s="101"/>
      <c r="D71" s="101" t="s">
        <v>54</v>
      </c>
      <c r="E71" s="116">
        <v>0</v>
      </c>
      <c r="F71" s="101"/>
    </row>
    <row r="72" spans="1:7" s="11" customFormat="1" x14ac:dyDescent="0.25">
      <c r="A72" s="67"/>
      <c r="B72" s="101"/>
      <c r="C72" s="101"/>
      <c r="D72" s="101" t="s">
        <v>55</v>
      </c>
      <c r="E72" s="116">
        <v>0</v>
      </c>
      <c r="F72" s="101"/>
    </row>
    <row r="73" spans="1:7" s="11" customFormat="1" x14ac:dyDescent="0.25">
      <c r="A73" s="67"/>
      <c r="B73" s="101"/>
      <c r="C73" s="101"/>
      <c r="D73" s="101"/>
      <c r="E73" s="116"/>
      <c r="F73" s="101"/>
    </row>
    <row r="74" spans="1:7" s="11" customFormat="1" ht="22.5" x14ac:dyDescent="0.25">
      <c r="A74" s="67"/>
      <c r="B74" s="101"/>
      <c r="C74" s="101"/>
      <c r="D74" s="103" t="s">
        <v>56</v>
      </c>
      <c r="E74" s="117">
        <f>SUM(E75:E76)</f>
        <v>0</v>
      </c>
      <c r="F74" s="117">
        <f>SUM(F75:F76)</f>
        <v>0</v>
      </c>
    </row>
    <row r="75" spans="1:7" s="11" customFormat="1" x14ac:dyDescent="0.25">
      <c r="A75" s="67"/>
      <c r="B75" s="101"/>
      <c r="C75" s="101"/>
      <c r="D75" s="101" t="s">
        <v>57</v>
      </c>
      <c r="E75" s="116">
        <v>0</v>
      </c>
      <c r="F75" s="116">
        <v>0</v>
      </c>
    </row>
    <row r="76" spans="1:7" s="11" customFormat="1" x14ac:dyDescent="0.25">
      <c r="A76" s="67"/>
      <c r="B76" s="101"/>
      <c r="C76" s="101"/>
      <c r="D76" s="101" t="s">
        <v>58</v>
      </c>
      <c r="E76" s="116">
        <v>0</v>
      </c>
      <c r="F76" s="116">
        <v>0</v>
      </c>
    </row>
    <row r="77" spans="1:7" s="11" customFormat="1" x14ac:dyDescent="0.25">
      <c r="A77" s="67"/>
      <c r="B77" s="101"/>
      <c r="C77" s="101"/>
      <c r="D77" s="101"/>
      <c r="E77" s="116"/>
      <c r="F77" s="101"/>
    </row>
    <row r="78" spans="1:7" s="11" customFormat="1" x14ac:dyDescent="0.25">
      <c r="A78" s="67"/>
      <c r="B78" s="101"/>
      <c r="C78" s="101"/>
      <c r="D78" s="103" t="s">
        <v>59</v>
      </c>
      <c r="E78" s="117">
        <f>+E62+E67+E74</f>
        <v>158456501</v>
      </c>
      <c r="F78" s="117">
        <f>+F62+F67+F74</f>
        <v>142970861</v>
      </c>
    </row>
    <row r="79" spans="1:7" s="11" customFormat="1" x14ac:dyDescent="0.25">
      <c r="A79" s="67"/>
      <c r="B79" s="101"/>
      <c r="C79" s="101"/>
      <c r="D79" s="101"/>
      <c r="E79" s="117"/>
      <c r="F79" s="117"/>
    </row>
    <row r="80" spans="1:7" s="11" customFormat="1" x14ac:dyDescent="0.25">
      <c r="A80" s="67"/>
      <c r="B80" s="101"/>
      <c r="C80" s="101"/>
      <c r="D80" s="103" t="s">
        <v>60</v>
      </c>
      <c r="E80" s="117">
        <f>+E78+E58</f>
        <v>162046472</v>
      </c>
      <c r="F80" s="117">
        <f>+F78+F58</f>
        <v>142970861</v>
      </c>
      <c r="G80" s="121"/>
    </row>
    <row r="81" spans="1:11" s="11" customFormat="1" x14ac:dyDescent="0.25">
      <c r="A81" s="67"/>
      <c r="B81" s="101"/>
      <c r="C81" s="101"/>
      <c r="D81" s="101"/>
      <c r="E81" s="101"/>
      <c r="F81" s="101"/>
      <c r="G81" s="121"/>
    </row>
    <row r="82" spans="1:11" s="11" customFormat="1" ht="6.6" customHeight="1" x14ac:dyDescent="0.25">
      <c r="A82" s="67"/>
      <c r="B82" s="101"/>
      <c r="C82" s="101"/>
      <c r="D82" s="101"/>
      <c r="E82" s="120"/>
      <c r="F82" s="101"/>
    </row>
    <row r="83" spans="1:11" s="11" customFormat="1" ht="15.75" thickBot="1" x14ac:dyDescent="0.3">
      <c r="A83" s="119"/>
      <c r="B83" s="106"/>
      <c r="C83" s="106"/>
      <c r="D83" s="106"/>
      <c r="E83" s="106"/>
      <c r="F83" s="106"/>
      <c r="J83" s="121">
        <f>E80-B61</f>
        <v>0</v>
      </c>
      <c r="K83" s="121">
        <f>F80-C61</f>
        <v>0</v>
      </c>
    </row>
    <row r="84" spans="1:11" s="11" customFormat="1" x14ac:dyDescent="0.25">
      <c r="A84" s="109"/>
      <c r="B84" s="109"/>
      <c r="C84" s="109"/>
      <c r="D84" s="109"/>
      <c r="E84" s="109"/>
      <c r="F84" s="109"/>
    </row>
    <row r="85" spans="1:11" x14ac:dyDescent="0.25">
      <c r="A85" s="11"/>
      <c r="B85" s="11"/>
      <c r="C85" s="11"/>
      <c r="D85" s="11"/>
      <c r="E85" s="100">
        <f>E80-B61</f>
        <v>0</v>
      </c>
      <c r="F85" s="100">
        <f>F80-C61</f>
        <v>0</v>
      </c>
    </row>
    <row r="86" spans="1:11" x14ac:dyDescent="0.25">
      <c r="A86" s="11"/>
      <c r="B86" s="11"/>
      <c r="C86" s="11"/>
      <c r="D86" s="11"/>
      <c r="E86" s="11"/>
      <c r="F86" s="11"/>
    </row>
    <row r="87" spans="1:11" x14ac:dyDescent="0.25">
      <c r="A87" s="11"/>
      <c r="B87" s="11"/>
      <c r="C87" s="11"/>
      <c r="D87" s="11"/>
      <c r="E87" s="11"/>
      <c r="F87" s="11"/>
    </row>
    <row r="88" spans="1:11" x14ac:dyDescent="0.25">
      <c r="A88" s="11"/>
      <c r="B88" s="11"/>
      <c r="C88" s="11"/>
      <c r="D88" s="11"/>
      <c r="E88" s="11"/>
      <c r="F88" s="11"/>
    </row>
    <row r="89" spans="1:11" x14ac:dyDescent="0.25">
      <c r="A89" s="11"/>
      <c r="B89" s="11"/>
      <c r="C89" s="11"/>
      <c r="D89" s="11"/>
      <c r="E89" s="11"/>
      <c r="F89" s="11"/>
    </row>
    <row r="90" spans="1:11" x14ac:dyDescent="0.25">
      <c r="A90" s="11"/>
      <c r="B90" s="11"/>
      <c r="C90" s="11"/>
      <c r="D90" s="11"/>
      <c r="E90" s="11"/>
      <c r="F90" s="11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39370078740157483" bottom="0.39370078740157483" header="0.11811023622047245" footer="0.31496062992125984"/>
  <pageSetup scale="72" fitToHeight="4" orientation="landscape" r:id="rId1"/>
  <headerFooter>
    <oddHeader>&amp;RFORMATO 1</oddHeader>
    <oddFooter>&amp;Rhoja &amp;P de 2</oddFooter>
  </headerFooter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1"/>
  <sheetViews>
    <sheetView workbookViewId="0">
      <selection activeCell="C55" sqref="C55"/>
    </sheetView>
  </sheetViews>
  <sheetFormatPr baseColWidth="10" defaultRowHeight="15" x14ac:dyDescent="0.25"/>
  <cols>
    <col min="2" max="2" width="15.5703125" customWidth="1"/>
    <col min="3" max="3" width="12.28515625" customWidth="1"/>
    <col min="4" max="4" width="13.7109375" customWidth="1"/>
    <col min="5" max="5" width="13.28515625" customWidth="1"/>
    <col min="6" max="6" width="15" customWidth="1"/>
    <col min="7" max="7" width="11.5703125" customWidth="1"/>
    <col min="9" max="9" width="15.85546875" customWidth="1"/>
  </cols>
  <sheetData>
    <row r="1" spans="1:9" x14ac:dyDescent="0.25">
      <c r="A1" s="195" t="str">
        <f>'FORMATO 1'!A1:F1</f>
        <v>ÓRGANO DE FISCALIZACIÓN SUPERIOR</v>
      </c>
      <c r="B1" s="196"/>
      <c r="C1" s="196"/>
      <c r="D1" s="196"/>
      <c r="E1" s="196"/>
      <c r="F1" s="196"/>
      <c r="G1" s="196"/>
      <c r="H1" s="196"/>
      <c r="I1" s="197"/>
    </row>
    <row r="2" spans="1:9" x14ac:dyDescent="0.25">
      <c r="A2" s="198" t="s">
        <v>61</v>
      </c>
      <c r="B2" s="199"/>
      <c r="C2" s="199"/>
      <c r="D2" s="199"/>
      <c r="E2" s="199"/>
      <c r="F2" s="199"/>
      <c r="G2" s="199"/>
      <c r="H2" s="199"/>
      <c r="I2" s="200"/>
    </row>
    <row r="3" spans="1:9" ht="21.75" customHeight="1" x14ac:dyDescent="0.25">
      <c r="A3" s="198" t="s">
        <v>454</v>
      </c>
      <c r="B3" s="199"/>
      <c r="C3" s="199"/>
      <c r="D3" s="199"/>
      <c r="E3" s="199"/>
      <c r="F3" s="199"/>
      <c r="G3" s="199"/>
      <c r="H3" s="199"/>
      <c r="I3" s="200"/>
    </row>
    <row r="4" spans="1:9" x14ac:dyDescent="0.25">
      <c r="A4" s="198" t="s">
        <v>1</v>
      </c>
      <c r="B4" s="199"/>
      <c r="C4" s="199"/>
      <c r="D4" s="199"/>
      <c r="E4" s="199"/>
      <c r="F4" s="199"/>
      <c r="G4" s="199"/>
      <c r="H4" s="199"/>
      <c r="I4" s="201"/>
    </row>
    <row r="5" spans="1:9" ht="39.200000000000003" customHeight="1" x14ac:dyDescent="0.25">
      <c r="A5" s="183" t="s">
        <v>62</v>
      </c>
      <c r="B5" s="183"/>
      <c r="C5" s="183" t="s">
        <v>451</v>
      </c>
      <c r="D5" s="183" t="s">
        <v>63</v>
      </c>
      <c r="E5" s="183" t="s">
        <v>64</v>
      </c>
      <c r="F5" s="183" t="s">
        <v>65</v>
      </c>
      <c r="G5" s="128" t="s">
        <v>66</v>
      </c>
      <c r="H5" s="183" t="s">
        <v>68</v>
      </c>
      <c r="I5" s="202" t="s">
        <v>69</v>
      </c>
    </row>
    <row r="6" spans="1:9" x14ac:dyDescent="0.25">
      <c r="A6" s="184"/>
      <c r="B6" s="184"/>
      <c r="C6" s="184"/>
      <c r="D6" s="184"/>
      <c r="E6" s="184"/>
      <c r="F6" s="184"/>
      <c r="G6" s="129" t="s">
        <v>67</v>
      </c>
      <c r="H6" s="184"/>
      <c r="I6" s="203"/>
    </row>
    <row r="7" spans="1:9" x14ac:dyDescent="0.25">
      <c r="A7" s="193"/>
      <c r="B7" s="194"/>
      <c r="C7" s="14"/>
      <c r="D7" s="14"/>
      <c r="E7" s="14"/>
      <c r="F7" s="14"/>
      <c r="G7" s="14"/>
      <c r="H7" s="14"/>
      <c r="I7" s="14"/>
    </row>
    <row r="8" spans="1:9" x14ac:dyDescent="0.25">
      <c r="A8" s="185" t="s">
        <v>70</v>
      </c>
      <c r="B8" s="186"/>
      <c r="C8" s="15">
        <v>0</v>
      </c>
      <c r="D8" s="16"/>
      <c r="E8" s="16"/>
      <c r="F8" s="16"/>
      <c r="G8" s="15">
        <v>0</v>
      </c>
      <c r="H8" s="16"/>
      <c r="I8" s="16"/>
    </row>
    <row r="9" spans="1:9" x14ac:dyDescent="0.25">
      <c r="A9" s="185" t="s">
        <v>71</v>
      </c>
      <c r="B9" s="186"/>
      <c r="C9" s="17">
        <v>0</v>
      </c>
      <c r="D9" s="14"/>
      <c r="E9" s="14"/>
      <c r="F9" s="14"/>
      <c r="G9" s="17">
        <v>0</v>
      </c>
      <c r="H9" s="14"/>
      <c r="I9" s="14"/>
    </row>
    <row r="10" spans="1:9" x14ac:dyDescent="0.25">
      <c r="A10" s="187" t="s">
        <v>426</v>
      </c>
      <c r="B10" s="188"/>
      <c r="C10" s="14"/>
      <c r="D10" s="14"/>
      <c r="E10" s="14"/>
      <c r="F10" s="14"/>
      <c r="G10" s="17"/>
      <c r="H10" s="14"/>
      <c r="I10" s="14"/>
    </row>
    <row r="11" spans="1:9" x14ac:dyDescent="0.25">
      <c r="A11" s="187" t="s">
        <v>427</v>
      </c>
      <c r="B11" s="188"/>
      <c r="C11" s="12"/>
      <c r="D11" s="12"/>
      <c r="E11" s="12"/>
      <c r="F11" s="12"/>
      <c r="G11" s="18"/>
      <c r="H11" s="12"/>
      <c r="I11" s="12"/>
    </row>
    <row r="12" spans="1:9" x14ac:dyDescent="0.25">
      <c r="A12" s="187" t="s">
        <v>428</v>
      </c>
      <c r="B12" s="188"/>
      <c r="C12" s="12"/>
      <c r="D12" s="12"/>
      <c r="E12" s="12"/>
      <c r="F12" s="12"/>
      <c r="G12" s="18"/>
      <c r="H12" s="12"/>
      <c r="I12" s="12"/>
    </row>
    <row r="13" spans="1:9" x14ac:dyDescent="0.25">
      <c r="A13" s="185" t="s">
        <v>72</v>
      </c>
      <c r="B13" s="186"/>
      <c r="C13" s="17">
        <v>0</v>
      </c>
      <c r="D13" s="14"/>
      <c r="E13" s="14"/>
      <c r="F13" s="14"/>
      <c r="G13" s="17">
        <v>0</v>
      </c>
      <c r="H13" s="14"/>
      <c r="I13" s="14"/>
    </row>
    <row r="14" spans="1:9" x14ac:dyDescent="0.25">
      <c r="A14" s="187" t="s">
        <v>429</v>
      </c>
      <c r="B14" s="188"/>
      <c r="C14" s="14"/>
      <c r="D14" s="14"/>
      <c r="E14" s="14"/>
      <c r="F14" s="14"/>
      <c r="G14" s="14"/>
      <c r="H14" s="14"/>
      <c r="I14" s="14"/>
    </row>
    <row r="15" spans="1:9" x14ac:dyDescent="0.25">
      <c r="A15" s="187" t="s">
        <v>430</v>
      </c>
      <c r="B15" s="188"/>
      <c r="C15" s="12"/>
      <c r="D15" s="12"/>
      <c r="E15" s="12"/>
      <c r="F15" s="12"/>
      <c r="G15" s="12"/>
      <c r="H15" s="12"/>
      <c r="I15" s="12"/>
    </row>
    <row r="16" spans="1:9" x14ac:dyDescent="0.25">
      <c r="A16" s="187" t="s">
        <v>431</v>
      </c>
      <c r="B16" s="188"/>
      <c r="C16" s="12"/>
      <c r="D16" s="12"/>
      <c r="E16" s="12"/>
      <c r="F16" s="12"/>
      <c r="G16" s="12"/>
      <c r="H16" s="12"/>
      <c r="I16" s="12"/>
    </row>
    <row r="17" spans="1:9" x14ac:dyDescent="0.25">
      <c r="A17" s="185" t="s">
        <v>73</v>
      </c>
      <c r="B17" s="186"/>
      <c r="C17" s="18">
        <f>'FORMATO 1'!F46</f>
        <v>0</v>
      </c>
      <c r="D17" s="12"/>
      <c r="E17" s="12"/>
      <c r="F17" s="12"/>
      <c r="G17" s="18">
        <f>'FORMATO 1'!E46</f>
        <v>3589971</v>
      </c>
      <c r="H17" s="12"/>
      <c r="I17" s="12"/>
    </row>
    <row r="18" spans="1:9" x14ac:dyDescent="0.25">
      <c r="A18" s="187"/>
      <c r="B18" s="188"/>
      <c r="C18" s="12"/>
      <c r="D18" s="12"/>
      <c r="E18" s="12"/>
      <c r="F18" s="12"/>
      <c r="G18" s="12"/>
      <c r="H18" s="12"/>
      <c r="I18" s="12"/>
    </row>
    <row r="19" spans="1:9" ht="21.75" customHeight="1" x14ac:dyDescent="0.25">
      <c r="A19" s="185" t="s">
        <v>74</v>
      </c>
      <c r="B19" s="186"/>
      <c r="C19" s="19">
        <f>C8+C17</f>
        <v>0</v>
      </c>
      <c r="D19" s="14"/>
      <c r="E19" s="14"/>
      <c r="F19" s="14"/>
      <c r="G19" s="19">
        <f>G8+G17</f>
        <v>3589971</v>
      </c>
      <c r="H19" s="14"/>
      <c r="I19" s="14"/>
    </row>
    <row r="20" spans="1:9" x14ac:dyDescent="0.25">
      <c r="A20" s="185"/>
      <c r="B20" s="186"/>
      <c r="C20" s="14"/>
      <c r="D20" s="14"/>
      <c r="E20" s="14"/>
      <c r="F20" s="14"/>
      <c r="G20" s="14"/>
      <c r="H20" s="14"/>
      <c r="I20" s="14"/>
    </row>
    <row r="21" spans="1:9" ht="23.25" customHeight="1" x14ac:dyDescent="0.25">
      <c r="A21" s="185" t="s">
        <v>76</v>
      </c>
      <c r="B21" s="186"/>
      <c r="C21" s="14"/>
      <c r="D21" s="14"/>
      <c r="E21" s="14"/>
      <c r="F21" s="14"/>
      <c r="G21" s="14"/>
      <c r="H21" s="14"/>
      <c r="I21" s="14"/>
    </row>
    <row r="22" spans="1:9" x14ac:dyDescent="0.25">
      <c r="A22" s="187" t="s">
        <v>432</v>
      </c>
      <c r="B22" s="188"/>
      <c r="C22" s="16"/>
      <c r="D22" s="16"/>
      <c r="E22" s="16"/>
      <c r="F22" s="16"/>
      <c r="G22" s="16"/>
      <c r="H22" s="16"/>
      <c r="I22" s="16"/>
    </row>
    <row r="23" spans="1:9" x14ac:dyDescent="0.25">
      <c r="A23" s="187" t="s">
        <v>433</v>
      </c>
      <c r="B23" s="188"/>
      <c r="C23" s="16"/>
      <c r="D23" s="16"/>
      <c r="E23" s="16"/>
      <c r="F23" s="16"/>
      <c r="G23" s="16"/>
      <c r="H23" s="16"/>
      <c r="I23" s="16"/>
    </row>
    <row r="24" spans="1:9" x14ac:dyDescent="0.25">
      <c r="A24" s="187" t="s">
        <v>434</v>
      </c>
      <c r="B24" s="188"/>
      <c r="C24" s="16"/>
      <c r="D24" s="16"/>
      <c r="E24" s="16"/>
      <c r="F24" s="16"/>
      <c r="G24" s="16"/>
      <c r="H24" s="16"/>
      <c r="I24" s="16"/>
    </row>
    <row r="25" spans="1:9" x14ac:dyDescent="0.25">
      <c r="A25" s="191"/>
      <c r="B25" s="192"/>
      <c r="C25" s="16"/>
      <c r="D25" s="16"/>
      <c r="E25" s="16"/>
      <c r="F25" s="16"/>
      <c r="G25" s="16"/>
      <c r="H25" s="16"/>
      <c r="I25" s="16"/>
    </row>
    <row r="26" spans="1:9" ht="21.75" customHeight="1" x14ac:dyDescent="0.25">
      <c r="A26" s="185" t="s">
        <v>75</v>
      </c>
      <c r="B26" s="186"/>
      <c r="C26" s="16"/>
      <c r="D26" s="16"/>
      <c r="E26" s="16"/>
      <c r="F26" s="16"/>
      <c r="G26" s="16"/>
      <c r="H26" s="16"/>
      <c r="I26" s="16"/>
    </row>
    <row r="27" spans="1:9" ht="16.7" customHeight="1" x14ac:dyDescent="0.25">
      <c r="A27" s="187" t="s">
        <v>435</v>
      </c>
      <c r="B27" s="188"/>
      <c r="C27" s="16"/>
      <c r="D27" s="16"/>
      <c r="E27" s="16"/>
      <c r="F27" s="16"/>
      <c r="G27" s="16"/>
      <c r="H27" s="16"/>
      <c r="I27" s="16"/>
    </row>
    <row r="28" spans="1:9" x14ac:dyDescent="0.25">
      <c r="A28" s="187" t="s">
        <v>436</v>
      </c>
      <c r="B28" s="188"/>
      <c r="C28" s="16"/>
      <c r="D28" s="16"/>
      <c r="E28" s="16"/>
      <c r="F28" s="16"/>
      <c r="G28" s="16"/>
      <c r="H28" s="16"/>
      <c r="I28" s="16"/>
    </row>
    <row r="29" spans="1:9" x14ac:dyDescent="0.25">
      <c r="A29" s="187" t="s">
        <v>437</v>
      </c>
      <c r="B29" s="188"/>
      <c r="C29" s="16"/>
      <c r="D29" s="16"/>
      <c r="E29" s="16"/>
      <c r="F29" s="16"/>
      <c r="G29" s="16"/>
      <c r="H29" s="16"/>
      <c r="I29" s="16"/>
    </row>
    <row r="30" spans="1:9" ht="15.75" thickBot="1" x14ac:dyDescent="0.3">
      <c r="A30" s="189"/>
      <c r="B30" s="190"/>
      <c r="C30" s="20"/>
      <c r="D30" s="20"/>
      <c r="E30" s="20"/>
      <c r="F30" s="20"/>
      <c r="G30" s="20"/>
      <c r="H30" s="20"/>
      <c r="I30" s="20"/>
    </row>
    <row r="31" spans="1:9" ht="21.75" hidden="1" customHeight="1" x14ac:dyDescent="0.25">
      <c r="A31" s="9"/>
      <c r="B31" s="9"/>
      <c r="C31" s="10"/>
      <c r="D31" s="10"/>
      <c r="E31" s="10"/>
      <c r="F31" s="10"/>
      <c r="G31" s="10"/>
      <c r="H31" s="10"/>
      <c r="I31" s="10"/>
    </row>
    <row r="32" spans="1:9" hidden="1" x14ac:dyDescent="0.25"/>
    <row r="33" spans="1:9" ht="22.7" customHeight="1" x14ac:dyDescent="0.25">
      <c r="A33" s="183" t="s">
        <v>77</v>
      </c>
      <c r="B33" s="183"/>
      <c r="C33" s="183" t="s">
        <v>401</v>
      </c>
      <c r="D33" s="183" t="s">
        <v>400</v>
      </c>
      <c r="E33" s="183" t="s">
        <v>402</v>
      </c>
      <c r="F33" s="183"/>
      <c r="G33" s="183" t="s">
        <v>78</v>
      </c>
      <c r="H33" s="183"/>
      <c r="I33" s="202" t="s">
        <v>399</v>
      </c>
    </row>
    <row r="34" spans="1:9" x14ac:dyDescent="0.25">
      <c r="A34" s="183"/>
      <c r="B34" s="183"/>
      <c r="C34" s="183"/>
      <c r="D34" s="183"/>
      <c r="E34" s="183"/>
      <c r="F34" s="183"/>
      <c r="G34" s="183"/>
      <c r="H34" s="183"/>
      <c r="I34" s="202"/>
    </row>
    <row r="35" spans="1:9" x14ac:dyDescent="0.25">
      <c r="A35" s="184"/>
      <c r="B35" s="184"/>
      <c r="C35" s="184"/>
      <c r="D35" s="184"/>
      <c r="E35" s="184"/>
      <c r="F35" s="184"/>
      <c r="G35" s="184"/>
      <c r="H35" s="184"/>
      <c r="I35" s="203"/>
    </row>
    <row r="36" spans="1:9" s="11" customFormat="1" ht="42.6" customHeight="1" x14ac:dyDescent="0.25">
      <c r="A36" s="185" t="s">
        <v>79</v>
      </c>
      <c r="B36" s="186"/>
      <c r="C36" s="12"/>
      <c r="D36" s="12"/>
      <c r="E36" s="208"/>
      <c r="F36" s="209"/>
      <c r="G36" s="204"/>
      <c r="H36" s="205"/>
      <c r="I36" s="12"/>
    </row>
    <row r="37" spans="1:9" s="11" customFormat="1" x14ac:dyDescent="0.25">
      <c r="A37" s="187" t="s">
        <v>438</v>
      </c>
      <c r="B37" s="188"/>
      <c r="C37" s="12"/>
      <c r="D37" s="12"/>
      <c r="E37" s="208"/>
      <c r="F37" s="209"/>
      <c r="G37" s="204"/>
      <c r="H37" s="205"/>
      <c r="I37" s="12"/>
    </row>
    <row r="38" spans="1:9" s="11" customFormat="1" x14ac:dyDescent="0.25">
      <c r="A38" s="187" t="s">
        <v>439</v>
      </c>
      <c r="B38" s="188"/>
      <c r="C38" s="12"/>
      <c r="D38" s="12"/>
      <c r="E38" s="208"/>
      <c r="F38" s="209"/>
      <c r="G38" s="204"/>
      <c r="H38" s="205"/>
      <c r="I38" s="12"/>
    </row>
    <row r="39" spans="1:9" s="11" customFormat="1" ht="15.75" thickBot="1" x14ac:dyDescent="0.3">
      <c r="A39" s="181" t="s">
        <v>440</v>
      </c>
      <c r="B39" s="182"/>
      <c r="C39" s="13"/>
      <c r="D39" s="13"/>
      <c r="E39" s="210"/>
      <c r="F39" s="211"/>
      <c r="G39" s="206"/>
      <c r="H39" s="207"/>
      <c r="I39" s="13"/>
    </row>
    <row r="40" spans="1:9" x14ac:dyDescent="0.25">
      <c r="A40" s="11"/>
      <c r="B40" s="11"/>
      <c r="C40" s="11"/>
      <c r="D40" s="11"/>
      <c r="E40" s="11"/>
      <c r="F40" s="11"/>
      <c r="G40" s="11"/>
      <c r="H40" s="11"/>
      <c r="I40" s="11"/>
    </row>
    <row r="41" spans="1:9" hidden="1" x14ac:dyDescent="0.25">
      <c r="A41" s="11"/>
      <c r="B41" s="11"/>
      <c r="C41" s="11"/>
      <c r="D41" s="11"/>
      <c r="E41" s="11"/>
      <c r="F41" s="11"/>
      <c r="G41" s="11"/>
      <c r="H41" s="11"/>
      <c r="I41" s="11"/>
    </row>
    <row r="42" spans="1:9" hidden="1" x14ac:dyDescent="0.25">
      <c r="A42" s="11"/>
      <c r="B42" s="11"/>
      <c r="C42" s="11"/>
      <c r="D42" s="11"/>
      <c r="E42" s="11"/>
      <c r="F42" s="11"/>
      <c r="G42" s="11"/>
      <c r="H42" s="11"/>
      <c r="I42" s="11"/>
    </row>
    <row r="43" spans="1:9" hidden="1" x14ac:dyDescent="0.25">
      <c r="A43" s="11"/>
      <c r="B43" s="11"/>
      <c r="C43" s="11"/>
      <c r="D43" s="11"/>
      <c r="E43" s="11"/>
      <c r="F43" s="11"/>
      <c r="G43" s="11"/>
      <c r="H43" s="11"/>
      <c r="I43" s="11"/>
    </row>
    <row r="44" spans="1:9" hidden="1" x14ac:dyDescent="0.25">
      <c r="A44" s="11"/>
      <c r="B44" s="11"/>
      <c r="C44" s="11"/>
      <c r="D44" s="11"/>
      <c r="E44" s="11"/>
      <c r="F44" s="11"/>
      <c r="G44" s="11"/>
      <c r="H44" s="11"/>
      <c r="I44" s="11"/>
    </row>
    <row r="45" spans="1:9" x14ac:dyDescent="0.25">
      <c r="A45" s="11"/>
      <c r="B45" s="11"/>
      <c r="C45" s="11"/>
      <c r="D45" s="11"/>
      <c r="E45" s="11"/>
      <c r="F45" s="11"/>
      <c r="G45" s="11"/>
      <c r="H45" s="11"/>
      <c r="I45" s="11"/>
    </row>
    <row r="46" spans="1:9" x14ac:dyDescent="0.25">
      <c r="A46" s="11"/>
      <c r="B46" s="11"/>
      <c r="C46" s="11"/>
      <c r="D46" s="11"/>
      <c r="E46" s="11"/>
      <c r="F46" s="11"/>
      <c r="G46" s="11"/>
      <c r="H46" s="11"/>
      <c r="I46" s="11"/>
    </row>
    <row r="47" spans="1:9" x14ac:dyDescent="0.25">
      <c r="A47" s="11"/>
      <c r="B47" s="11"/>
      <c r="C47" s="11"/>
      <c r="D47" s="11"/>
      <c r="E47" s="11"/>
      <c r="F47" s="11"/>
      <c r="G47" s="11"/>
      <c r="H47" s="11"/>
      <c r="I47" s="11"/>
    </row>
    <row r="48" spans="1:9" x14ac:dyDescent="0.2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2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2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25">
      <c r="A51" s="11"/>
      <c r="B51" s="11"/>
      <c r="C51" s="11"/>
      <c r="D51" s="11"/>
      <c r="E51" s="11"/>
      <c r="F51" s="11"/>
      <c r="G51" s="11"/>
      <c r="H51" s="11"/>
      <c r="I51" s="11"/>
    </row>
  </sheetData>
  <mergeCells count="47">
    <mergeCell ref="G36:H39"/>
    <mergeCell ref="E33:F35"/>
    <mergeCell ref="E36:F39"/>
    <mergeCell ref="I33:I35"/>
    <mergeCell ref="D33:D35"/>
    <mergeCell ref="C33:C35"/>
    <mergeCell ref="G33:H35"/>
    <mergeCell ref="A7:B7"/>
    <mergeCell ref="A8:B8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C5:C6"/>
    <mergeCell ref="A9:B9"/>
    <mergeCell ref="A10:B10"/>
    <mergeCell ref="A11:B11"/>
    <mergeCell ref="A26:B26"/>
    <mergeCell ref="A27:B27"/>
    <mergeCell ref="A28:B28"/>
    <mergeCell ref="A13:B13"/>
    <mergeCell ref="A17:B17"/>
    <mergeCell ref="A16:B16"/>
    <mergeCell ref="A12:B12"/>
    <mergeCell ref="A14:B14"/>
    <mergeCell ref="A15:B15"/>
    <mergeCell ref="A29:B29"/>
    <mergeCell ref="A30:B30"/>
    <mergeCell ref="A25:B25"/>
    <mergeCell ref="A19:B19"/>
    <mergeCell ref="A18:B18"/>
    <mergeCell ref="A20:B20"/>
    <mergeCell ref="A21:B21"/>
    <mergeCell ref="A22:B22"/>
    <mergeCell ref="A23:B23"/>
    <mergeCell ref="A24:B24"/>
    <mergeCell ref="A39:B39"/>
    <mergeCell ref="A33:B35"/>
    <mergeCell ref="A36:B36"/>
    <mergeCell ref="A37:B37"/>
    <mergeCell ref="A38:B38"/>
  </mergeCells>
  <printOptions horizontalCentered="1"/>
  <pageMargins left="0.70866141732283472" right="0.70866141732283472" top="0.74803149606299213" bottom="0.74803149606299213" header="0.31496062992125984" footer="0.31496062992125984"/>
  <pageSetup scale="95" fitToHeight="2" orientation="landscape" r:id="rId1"/>
  <headerFooter>
    <oddHeader>&amp;RFORMATO 2</oddHeader>
    <oddFooter>&amp;RHoja &amp;P de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C35" sqref="C35"/>
    </sheetView>
  </sheetViews>
  <sheetFormatPr baseColWidth="10" defaultRowHeight="15" x14ac:dyDescent="0.25"/>
  <cols>
    <col min="1" max="1" width="22.28515625" customWidth="1"/>
    <col min="2" max="2" width="10.42578125" customWidth="1"/>
    <col min="3" max="3" width="13" customWidth="1"/>
    <col min="4" max="4" width="10.5703125" customWidth="1"/>
    <col min="5" max="5" width="9.85546875" customWidth="1"/>
    <col min="6" max="6" width="8.85546875" customWidth="1"/>
    <col min="7" max="7" width="15.5703125" customWidth="1"/>
    <col min="8" max="8" width="14.28515625" customWidth="1"/>
    <col min="9" max="10" width="13.42578125" customWidth="1"/>
    <col min="11" max="11" width="15.140625" customWidth="1"/>
  </cols>
  <sheetData>
    <row r="1" spans="1:11" ht="18.75" customHeight="1" x14ac:dyDescent="0.25">
      <c r="A1" s="195" t="str">
        <f>'FORMATO 2'!A1:I1</f>
        <v>ÓRGANO DE FISCALIZACIÓN SUPERIOR</v>
      </c>
      <c r="B1" s="196"/>
      <c r="C1" s="196"/>
      <c r="D1" s="196"/>
      <c r="E1" s="196"/>
      <c r="F1" s="196"/>
      <c r="G1" s="196"/>
      <c r="H1" s="196"/>
      <c r="I1" s="196"/>
      <c r="J1" s="196"/>
      <c r="K1" s="197"/>
    </row>
    <row r="2" spans="1:11" ht="21.2" customHeight="1" x14ac:dyDescent="0.25">
      <c r="A2" s="198" t="s">
        <v>80</v>
      </c>
      <c r="B2" s="199"/>
      <c r="C2" s="199"/>
      <c r="D2" s="199"/>
      <c r="E2" s="199"/>
      <c r="F2" s="199"/>
      <c r="G2" s="199"/>
      <c r="H2" s="199"/>
      <c r="I2" s="199"/>
      <c r="J2" s="199"/>
      <c r="K2" s="200"/>
    </row>
    <row r="3" spans="1:11" ht="13.7" customHeight="1" x14ac:dyDescent="0.25">
      <c r="A3" s="198" t="s">
        <v>454</v>
      </c>
      <c r="B3" s="199"/>
      <c r="C3" s="199"/>
      <c r="D3" s="199"/>
      <c r="E3" s="199"/>
      <c r="F3" s="199"/>
      <c r="G3" s="199"/>
      <c r="H3" s="199"/>
      <c r="I3" s="199"/>
      <c r="J3" s="199"/>
      <c r="K3" s="200"/>
    </row>
    <row r="4" spans="1:11" ht="11.25" customHeight="1" x14ac:dyDescent="0.25">
      <c r="A4" s="212" t="s">
        <v>1</v>
      </c>
      <c r="B4" s="213"/>
      <c r="C4" s="213"/>
      <c r="D4" s="213"/>
      <c r="E4" s="213"/>
      <c r="F4" s="213"/>
      <c r="G4" s="213"/>
      <c r="H4" s="213"/>
      <c r="I4" s="213"/>
      <c r="J4" s="213"/>
      <c r="K4" s="214"/>
    </row>
    <row r="5" spans="1:11" ht="81.400000000000006" customHeight="1" x14ac:dyDescent="0.25">
      <c r="A5" s="130" t="s">
        <v>81</v>
      </c>
      <c r="B5" s="145" t="s">
        <v>82</v>
      </c>
      <c r="C5" s="145" t="s">
        <v>83</v>
      </c>
      <c r="D5" s="145" t="s">
        <v>84</v>
      </c>
      <c r="E5" s="145" t="s">
        <v>85</v>
      </c>
      <c r="F5" s="145" t="s">
        <v>86</v>
      </c>
      <c r="G5" s="145" t="s">
        <v>87</v>
      </c>
      <c r="H5" s="145" t="s">
        <v>88</v>
      </c>
      <c r="I5" s="145" t="s">
        <v>455</v>
      </c>
      <c r="J5" s="145" t="s">
        <v>456</v>
      </c>
      <c r="K5" s="131" t="s">
        <v>457</v>
      </c>
    </row>
    <row r="6" spans="1:11" s="11" customFormat="1" x14ac:dyDescent="0.25">
      <c r="A6" s="6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1" customFormat="1" ht="33.75" x14ac:dyDescent="0.25">
      <c r="A7" s="72" t="s">
        <v>89</v>
      </c>
      <c r="B7" s="122">
        <v>0</v>
      </c>
      <c r="C7" s="122">
        <v>0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</row>
    <row r="8" spans="1:11" s="11" customFormat="1" x14ac:dyDescent="0.25">
      <c r="A8" s="123" t="s">
        <v>90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pans="1:11" s="11" customFormat="1" x14ac:dyDescent="0.25">
      <c r="A9" s="123" t="s">
        <v>91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pans="1:11" s="11" customFormat="1" x14ac:dyDescent="0.25">
      <c r="A10" s="123" t="s">
        <v>92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pans="1:11" s="11" customFormat="1" x14ac:dyDescent="0.25">
      <c r="A11" s="123" t="s">
        <v>93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pans="1:11" s="11" customFormat="1" x14ac:dyDescent="0.25">
      <c r="A12" s="67"/>
      <c r="B12" s="146"/>
      <c r="C12" s="146"/>
      <c r="D12" s="146"/>
      <c r="E12" s="146"/>
      <c r="F12" s="146"/>
      <c r="G12" s="146"/>
      <c r="H12" s="146"/>
      <c r="I12" s="146"/>
      <c r="J12" s="146"/>
      <c r="K12" s="146"/>
    </row>
    <row r="13" spans="1:11" s="11" customFormat="1" ht="22.5" x14ac:dyDescent="0.25">
      <c r="A13" s="72" t="s">
        <v>94</v>
      </c>
      <c r="B13" s="122">
        <v>0</v>
      </c>
      <c r="C13" s="122">
        <v>0</v>
      </c>
      <c r="D13" s="122">
        <v>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</row>
    <row r="14" spans="1:11" s="11" customFormat="1" x14ac:dyDescent="0.25">
      <c r="A14" s="123" t="s">
        <v>95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 s="11" customFormat="1" x14ac:dyDescent="0.25">
      <c r="A15" s="123" t="s">
        <v>96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</row>
    <row r="16" spans="1:11" s="11" customFormat="1" x14ac:dyDescent="0.25">
      <c r="A16" s="123" t="s">
        <v>97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pans="1:11" s="11" customFormat="1" x14ac:dyDescent="0.25">
      <c r="A17" s="123" t="s">
        <v>98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 s="11" customFormat="1" x14ac:dyDescent="0.25">
      <c r="A18" s="67"/>
      <c r="B18" s="146"/>
      <c r="C18" s="146"/>
      <c r="D18" s="146"/>
      <c r="E18" s="146"/>
      <c r="F18" s="146"/>
      <c r="G18" s="146"/>
      <c r="H18" s="146"/>
      <c r="I18" s="146"/>
      <c r="J18" s="146"/>
      <c r="K18" s="146"/>
    </row>
    <row r="19" spans="1:11" s="11" customFormat="1" ht="33.6" customHeight="1" x14ac:dyDescent="0.25">
      <c r="A19" s="72" t="s">
        <v>99</v>
      </c>
      <c r="B19" s="122">
        <f>B7+B13</f>
        <v>0</v>
      </c>
      <c r="C19" s="122">
        <f t="shared" ref="C19:K19" si="0">C7+C13</f>
        <v>0</v>
      </c>
      <c r="D19" s="122">
        <f t="shared" si="0"/>
        <v>0</v>
      </c>
      <c r="E19" s="122">
        <f t="shared" si="0"/>
        <v>0</v>
      </c>
      <c r="F19" s="122">
        <f t="shared" si="0"/>
        <v>0</v>
      </c>
      <c r="G19" s="122">
        <f t="shared" si="0"/>
        <v>0</v>
      </c>
      <c r="H19" s="122">
        <f t="shared" si="0"/>
        <v>0</v>
      </c>
      <c r="I19" s="122">
        <f t="shared" si="0"/>
        <v>0</v>
      </c>
      <c r="J19" s="122">
        <f t="shared" si="0"/>
        <v>0</v>
      </c>
      <c r="K19" s="122">
        <f t="shared" si="0"/>
        <v>0</v>
      </c>
    </row>
    <row r="20" spans="1:11" s="11" customFormat="1" ht="15.6" customHeight="1" thickBot="1" x14ac:dyDescent="0.3">
      <c r="A20" s="76"/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1" s="11" customFormat="1" x14ac:dyDescent="0.25"/>
    <row r="22" spans="1:11" s="11" customFormat="1" x14ac:dyDescent="0.25"/>
    <row r="23" spans="1:11" s="11" customFormat="1" x14ac:dyDescent="0.25"/>
    <row r="24" spans="1:11" s="11" customFormat="1" x14ac:dyDescent="0.25"/>
    <row r="25" spans="1:11" s="11" customFormat="1" x14ac:dyDescent="0.25"/>
    <row r="26" spans="1:11" s="11" customFormat="1" x14ac:dyDescent="0.25"/>
    <row r="27" spans="1:11" s="11" customFormat="1" x14ac:dyDescent="0.25"/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83" orientation="landscape" horizontalDpi="300" verticalDpi="300" r:id="rId1"/>
  <headerFooter>
    <oddHeader>&amp;RFORMATO 3</oddHeader>
    <oddFooter>&amp;RHoja &amp;P de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G82"/>
  <sheetViews>
    <sheetView zoomScaleNormal="100" workbookViewId="0">
      <selection activeCell="C58" sqref="C58"/>
    </sheetView>
  </sheetViews>
  <sheetFormatPr baseColWidth="10" defaultRowHeight="15" x14ac:dyDescent="0.25"/>
  <cols>
    <col min="1" max="1" width="36.28515625" customWidth="1"/>
    <col min="2" max="2" width="22.28515625" customWidth="1"/>
    <col min="3" max="3" width="12.140625" customWidth="1"/>
    <col min="4" max="4" width="12.85546875" customWidth="1"/>
    <col min="5" max="5" width="12.5703125" customWidth="1"/>
  </cols>
  <sheetData>
    <row r="1" spans="1:5" x14ac:dyDescent="0.25">
      <c r="A1" s="195" t="str">
        <f>'FORMATO 3'!A1:K1</f>
        <v>ÓRGANO DE FISCALIZACIÓN SUPERIOR</v>
      </c>
      <c r="B1" s="196"/>
      <c r="C1" s="196"/>
      <c r="D1" s="196"/>
      <c r="E1" s="197"/>
    </row>
    <row r="2" spans="1:5" x14ac:dyDescent="0.25">
      <c r="A2" s="231" t="s">
        <v>100</v>
      </c>
      <c r="B2" s="232"/>
      <c r="C2" s="232"/>
      <c r="D2" s="232"/>
      <c r="E2" s="233"/>
    </row>
    <row r="3" spans="1:5" x14ac:dyDescent="0.25">
      <c r="A3" s="231" t="s">
        <v>454</v>
      </c>
      <c r="B3" s="232"/>
      <c r="C3" s="232"/>
      <c r="D3" s="232"/>
      <c r="E3" s="233"/>
    </row>
    <row r="4" spans="1:5" ht="15.75" thickBot="1" x14ac:dyDescent="0.3">
      <c r="A4" s="234" t="s">
        <v>1</v>
      </c>
      <c r="B4" s="235"/>
      <c r="C4" s="235"/>
      <c r="D4" s="235"/>
      <c r="E4" s="236"/>
    </row>
    <row r="5" spans="1:5" x14ac:dyDescent="0.25">
      <c r="A5" s="249" t="s">
        <v>2</v>
      </c>
      <c r="B5" s="250"/>
      <c r="C5" s="132" t="s">
        <v>101</v>
      </c>
      <c r="D5" s="255" t="s">
        <v>103</v>
      </c>
      <c r="E5" s="132" t="s">
        <v>104</v>
      </c>
    </row>
    <row r="6" spans="1:5" ht="15.75" thickBot="1" x14ac:dyDescent="0.3">
      <c r="A6" s="251"/>
      <c r="B6" s="252"/>
      <c r="C6" s="127" t="s">
        <v>102</v>
      </c>
      <c r="D6" s="256"/>
      <c r="E6" s="127" t="s">
        <v>105</v>
      </c>
    </row>
    <row r="7" spans="1:5" x14ac:dyDescent="0.25">
      <c r="A7" s="229"/>
      <c r="B7" s="230"/>
      <c r="C7" s="21"/>
      <c r="D7" s="21"/>
      <c r="E7" s="21"/>
    </row>
    <row r="8" spans="1:5" x14ac:dyDescent="0.25">
      <c r="A8" s="185" t="s">
        <v>106</v>
      </c>
      <c r="B8" s="186"/>
      <c r="C8" s="22">
        <f>SUM(C9:C11)</f>
        <v>89277732</v>
      </c>
      <c r="D8" s="152">
        <f t="shared" ref="D8:E8" si="0">SUM(D9:D11)</f>
        <v>111685979</v>
      </c>
      <c r="E8" s="152">
        <f t="shared" si="0"/>
        <v>111685979</v>
      </c>
    </row>
    <row r="9" spans="1:5" x14ac:dyDescent="0.25">
      <c r="A9" s="187" t="s">
        <v>403</v>
      </c>
      <c r="B9" s="188"/>
      <c r="C9" s="23">
        <v>89277732</v>
      </c>
      <c r="D9" s="142">
        <v>111064246</v>
      </c>
      <c r="E9" s="142">
        <f>D9</f>
        <v>111064246</v>
      </c>
    </row>
    <row r="10" spans="1:5" x14ac:dyDescent="0.25">
      <c r="A10" s="187" t="s">
        <v>404</v>
      </c>
      <c r="B10" s="188"/>
      <c r="C10" s="140">
        <v>0</v>
      </c>
      <c r="D10" s="142">
        <v>621733</v>
      </c>
      <c r="E10" s="142">
        <f>D10</f>
        <v>621733</v>
      </c>
    </row>
    <row r="11" spans="1:5" x14ac:dyDescent="0.25">
      <c r="A11" s="187" t="s">
        <v>405</v>
      </c>
      <c r="B11" s="188"/>
      <c r="C11" s="140">
        <v>0</v>
      </c>
      <c r="D11" s="140">
        <v>0</v>
      </c>
      <c r="E11" s="140">
        <v>0</v>
      </c>
    </row>
    <row r="12" spans="1:5" x14ac:dyDescent="0.25">
      <c r="A12" s="187"/>
      <c r="B12" s="188"/>
      <c r="C12" s="21"/>
      <c r="D12" s="21"/>
      <c r="E12" s="21"/>
    </row>
    <row r="13" spans="1:5" x14ac:dyDescent="0.25">
      <c r="A13" s="185" t="s">
        <v>126</v>
      </c>
      <c r="B13" s="186"/>
      <c r="C13" s="22">
        <f>C14+C15</f>
        <v>89277732</v>
      </c>
      <c r="D13" s="152">
        <f t="shared" ref="D13:E13" si="1">D14+D15</f>
        <v>90302598</v>
      </c>
      <c r="E13" s="152">
        <f t="shared" si="1"/>
        <v>89348884</v>
      </c>
    </row>
    <row r="14" spans="1:5" x14ac:dyDescent="0.25">
      <c r="A14" s="187" t="s">
        <v>406</v>
      </c>
      <c r="B14" s="188"/>
      <c r="C14" s="23">
        <f>C9</f>
        <v>89277732</v>
      </c>
      <c r="D14" s="142">
        <v>89680865</v>
      </c>
      <c r="E14" s="142">
        <v>88727151</v>
      </c>
    </row>
    <row r="15" spans="1:5" x14ac:dyDescent="0.25">
      <c r="A15" s="187" t="s">
        <v>407</v>
      </c>
      <c r="B15" s="188"/>
      <c r="C15" s="21"/>
      <c r="D15" s="142">
        <v>621733</v>
      </c>
      <c r="E15" s="142">
        <f>D15</f>
        <v>621733</v>
      </c>
    </row>
    <row r="16" spans="1:5" x14ac:dyDescent="0.25">
      <c r="A16" s="187"/>
      <c r="B16" s="188"/>
      <c r="C16" s="21"/>
      <c r="D16" s="21"/>
      <c r="E16" s="21"/>
    </row>
    <row r="17" spans="1:7" x14ac:dyDescent="0.25">
      <c r="A17" s="185" t="s">
        <v>109</v>
      </c>
      <c r="B17" s="186"/>
      <c r="C17" s="24">
        <f>C18+C19</f>
        <v>0</v>
      </c>
      <c r="D17" s="147">
        <f t="shared" ref="D17:E17" si="2">D18+D19</f>
        <v>0</v>
      </c>
      <c r="E17" s="147">
        <f t="shared" si="2"/>
        <v>0</v>
      </c>
    </row>
    <row r="18" spans="1:7" x14ac:dyDescent="0.25">
      <c r="A18" s="187" t="s">
        <v>408</v>
      </c>
      <c r="B18" s="188"/>
      <c r="C18" s="25">
        <v>0</v>
      </c>
      <c r="D18" s="140">
        <v>0</v>
      </c>
      <c r="E18" s="140">
        <f>D18</f>
        <v>0</v>
      </c>
      <c r="F18" s="7"/>
    </row>
    <row r="19" spans="1:7" x14ac:dyDescent="0.25">
      <c r="A19" s="187" t="s">
        <v>445</v>
      </c>
      <c r="B19" s="188"/>
      <c r="C19" s="21"/>
      <c r="D19" s="23"/>
      <c r="E19" s="21"/>
    </row>
    <row r="20" spans="1:7" x14ac:dyDescent="0.25">
      <c r="A20" s="187"/>
      <c r="B20" s="188"/>
      <c r="C20" s="21"/>
      <c r="D20" s="23"/>
      <c r="E20" s="21"/>
    </row>
    <row r="21" spans="1:7" x14ac:dyDescent="0.25">
      <c r="A21" s="185" t="s">
        <v>112</v>
      </c>
      <c r="B21" s="186"/>
      <c r="C21" s="26">
        <f>C8-C13+C17</f>
        <v>0</v>
      </c>
      <c r="D21" s="141">
        <f t="shared" ref="D21:E21" si="3">D8-D13+D17</f>
        <v>21383381</v>
      </c>
      <c r="E21" s="22">
        <f t="shared" si="3"/>
        <v>22337095</v>
      </c>
    </row>
    <row r="22" spans="1:7" x14ac:dyDescent="0.25">
      <c r="A22" s="185" t="s">
        <v>113</v>
      </c>
      <c r="B22" s="186"/>
      <c r="C22" s="27">
        <f>C21-C11</f>
        <v>0</v>
      </c>
      <c r="D22" s="142">
        <f t="shared" ref="D22:E22" si="4">D21-D11</f>
        <v>21383381</v>
      </c>
      <c r="E22" s="28">
        <f t="shared" si="4"/>
        <v>22337095</v>
      </c>
    </row>
    <row r="23" spans="1:7" x14ac:dyDescent="0.25">
      <c r="A23" s="185" t="s">
        <v>114</v>
      </c>
      <c r="B23" s="186"/>
      <c r="C23" s="237">
        <f>C22-C17</f>
        <v>0</v>
      </c>
      <c r="D23" s="239">
        <f t="shared" ref="D23:E23" si="5">D22-D17</f>
        <v>21383381</v>
      </c>
      <c r="E23" s="227">
        <f t="shared" si="5"/>
        <v>22337095</v>
      </c>
    </row>
    <row r="24" spans="1:7" ht="15.75" thickBot="1" x14ac:dyDescent="0.3">
      <c r="A24" s="223"/>
      <c r="B24" s="224"/>
      <c r="C24" s="238"/>
      <c r="D24" s="240"/>
      <c r="E24" s="228"/>
      <c r="F24" s="7"/>
      <c r="G24" s="7"/>
    </row>
    <row r="25" spans="1:7" ht="15.75" thickBot="1" x14ac:dyDescent="0.3">
      <c r="A25" s="257" t="s">
        <v>115</v>
      </c>
      <c r="B25" s="258"/>
      <c r="C25" s="133" t="s">
        <v>116</v>
      </c>
      <c r="D25" s="133" t="s">
        <v>103</v>
      </c>
      <c r="E25" s="133" t="s">
        <v>117</v>
      </c>
    </row>
    <row r="26" spans="1:7" x14ac:dyDescent="0.25">
      <c r="A26" s="229"/>
      <c r="B26" s="230"/>
      <c r="C26" s="21"/>
      <c r="D26" s="21"/>
      <c r="E26" s="21"/>
    </row>
    <row r="27" spans="1:7" x14ac:dyDescent="0.25">
      <c r="A27" s="185" t="s">
        <v>118</v>
      </c>
      <c r="B27" s="186"/>
      <c r="C27" s="24">
        <v>0</v>
      </c>
      <c r="D27" s="24">
        <v>0</v>
      </c>
      <c r="E27" s="24">
        <v>0</v>
      </c>
    </row>
    <row r="28" spans="1:7" x14ac:dyDescent="0.25">
      <c r="A28" s="187" t="s">
        <v>409</v>
      </c>
      <c r="B28" s="188"/>
      <c r="C28" s="25">
        <v>0</v>
      </c>
      <c r="D28" s="25">
        <v>0</v>
      </c>
      <c r="E28" s="25">
        <v>0</v>
      </c>
    </row>
    <row r="29" spans="1:7" x14ac:dyDescent="0.25">
      <c r="A29" s="187" t="s">
        <v>410</v>
      </c>
      <c r="B29" s="188"/>
      <c r="C29" s="25">
        <v>0</v>
      </c>
      <c r="D29" s="25">
        <v>0</v>
      </c>
      <c r="E29" s="25">
        <v>0</v>
      </c>
    </row>
    <row r="30" spans="1:7" x14ac:dyDescent="0.25">
      <c r="A30" s="187"/>
      <c r="B30" s="188"/>
      <c r="C30" s="21"/>
      <c r="D30" s="21"/>
      <c r="E30" s="21"/>
    </row>
    <row r="31" spans="1:7" x14ac:dyDescent="0.25">
      <c r="A31" s="185" t="s">
        <v>119</v>
      </c>
      <c r="B31" s="186"/>
      <c r="C31" s="24">
        <f>C23+C27</f>
        <v>0</v>
      </c>
      <c r="D31" s="114">
        <f t="shared" ref="D31:E31" si="6">D23+D27</f>
        <v>21383381</v>
      </c>
      <c r="E31" s="141">
        <f t="shared" si="6"/>
        <v>22337095</v>
      </c>
    </row>
    <row r="32" spans="1:7" ht="15.75" thickBot="1" x14ac:dyDescent="0.3">
      <c r="A32" s="181"/>
      <c r="B32" s="182"/>
      <c r="C32" s="29"/>
      <c r="D32" s="29"/>
      <c r="E32" s="29"/>
    </row>
    <row r="33" spans="1:5" x14ac:dyDescent="0.25">
      <c r="A33" s="249" t="s">
        <v>115</v>
      </c>
      <c r="B33" s="250"/>
      <c r="C33" s="255" t="s">
        <v>120</v>
      </c>
      <c r="D33" s="243" t="s">
        <v>103</v>
      </c>
      <c r="E33" s="134" t="s">
        <v>104</v>
      </c>
    </row>
    <row r="34" spans="1:5" ht="15.75" thickBot="1" x14ac:dyDescent="0.3">
      <c r="A34" s="251"/>
      <c r="B34" s="252"/>
      <c r="C34" s="256"/>
      <c r="D34" s="244"/>
      <c r="E34" s="135" t="s">
        <v>117</v>
      </c>
    </row>
    <row r="35" spans="1:5" x14ac:dyDescent="0.25">
      <c r="A35" s="30"/>
      <c r="B35" s="31"/>
      <c r="C35" s="31"/>
      <c r="D35" s="31"/>
      <c r="E35" s="31"/>
    </row>
    <row r="36" spans="1:5" x14ac:dyDescent="0.25">
      <c r="A36" s="225" t="s">
        <v>121</v>
      </c>
      <c r="B36" s="226"/>
      <c r="C36" s="32">
        <f>C37+C38</f>
        <v>0</v>
      </c>
      <c r="D36" s="32">
        <f t="shared" ref="D36:E36" si="7">D37+D38</f>
        <v>0</v>
      </c>
      <c r="E36" s="32">
        <f t="shared" si="7"/>
        <v>0</v>
      </c>
    </row>
    <row r="37" spans="1:5" x14ac:dyDescent="0.25">
      <c r="A37" s="221" t="s">
        <v>411</v>
      </c>
      <c r="B37" s="222"/>
      <c r="C37" s="32">
        <v>0</v>
      </c>
      <c r="D37" s="32">
        <v>0</v>
      </c>
      <c r="E37" s="32">
        <v>0</v>
      </c>
    </row>
    <row r="38" spans="1:5" ht="24.75" customHeight="1" x14ac:dyDescent="0.25">
      <c r="A38" s="187" t="s">
        <v>444</v>
      </c>
      <c r="B38" s="188"/>
      <c r="C38" s="32">
        <v>0</v>
      </c>
      <c r="D38" s="32">
        <v>0</v>
      </c>
      <c r="E38" s="32">
        <v>0</v>
      </c>
    </row>
    <row r="39" spans="1:5" x14ac:dyDescent="0.25">
      <c r="A39" s="225" t="s">
        <v>122</v>
      </c>
      <c r="B39" s="226"/>
      <c r="C39" s="33">
        <v>0</v>
      </c>
      <c r="D39" s="33">
        <v>0</v>
      </c>
      <c r="E39" s="33">
        <v>0</v>
      </c>
    </row>
    <row r="40" spans="1:5" x14ac:dyDescent="0.25">
      <c r="A40" s="221" t="s">
        <v>412</v>
      </c>
      <c r="B40" s="222"/>
      <c r="C40" s="32">
        <v>0</v>
      </c>
      <c r="D40" s="32">
        <v>0</v>
      </c>
      <c r="E40" s="32">
        <v>0</v>
      </c>
    </row>
    <row r="41" spans="1:5" ht="19.5" customHeight="1" x14ac:dyDescent="0.25">
      <c r="A41" s="221" t="s">
        <v>413</v>
      </c>
      <c r="B41" s="222"/>
      <c r="C41" s="32">
        <v>0</v>
      </c>
      <c r="D41" s="32">
        <v>0</v>
      </c>
      <c r="E41" s="32">
        <v>0</v>
      </c>
    </row>
    <row r="42" spans="1:5" ht="24.6" customHeight="1" x14ac:dyDescent="0.25">
      <c r="A42" s="221"/>
      <c r="B42" s="222"/>
      <c r="C42" s="31"/>
      <c r="D42" s="31"/>
      <c r="E42" s="31"/>
    </row>
    <row r="43" spans="1:5" x14ac:dyDescent="0.25">
      <c r="A43" s="225" t="s">
        <v>123</v>
      </c>
      <c r="B43" s="226"/>
      <c r="C43" s="241">
        <f>C36+C39</f>
        <v>0</v>
      </c>
      <c r="D43" s="241">
        <f t="shared" ref="D43:E43" si="8">D36+D39</f>
        <v>0</v>
      </c>
      <c r="E43" s="241">
        <f t="shared" si="8"/>
        <v>0</v>
      </c>
    </row>
    <row r="44" spans="1:5" ht="24.6" customHeight="1" thickBot="1" x14ac:dyDescent="0.3">
      <c r="A44" s="245"/>
      <c r="B44" s="246"/>
      <c r="C44" s="242"/>
      <c r="D44" s="242"/>
      <c r="E44" s="242"/>
    </row>
    <row r="45" spans="1:5" ht="13.15" customHeight="1" thickBot="1" x14ac:dyDescent="0.3">
      <c r="A45" s="35"/>
      <c r="B45" s="35"/>
      <c r="C45" s="36"/>
      <c r="D45" s="36"/>
      <c r="E45" s="36"/>
    </row>
    <row r="46" spans="1:5" x14ac:dyDescent="0.25">
      <c r="A46" s="249" t="s">
        <v>115</v>
      </c>
      <c r="B46" s="250"/>
      <c r="C46" s="134" t="s">
        <v>101</v>
      </c>
      <c r="D46" s="243" t="s">
        <v>103</v>
      </c>
      <c r="E46" s="134" t="s">
        <v>104</v>
      </c>
    </row>
    <row r="47" spans="1:5" ht="15.75" thickBot="1" x14ac:dyDescent="0.3">
      <c r="A47" s="251"/>
      <c r="B47" s="252"/>
      <c r="C47" s="135" t="s">
        <v>116</v>
      </c>
      <c r="D47" s="244"/>
      <c r="E47" s="135" t="s">
        <v>117</v>
      </c>
    </row>
    <row r="48" spans="1:5" x14ac:dyDescent="0.25">
      <c r="A48" s="247"/>
      <c r="B48" s="248"/>
      <c r="C48" s="5"/>
      <c r="D48" s="5"/>
      <c r="E48" s="5"/>
    </row>
    <row r="49" spans="1:5" x14ac:dyDescent="0.25">
      <c r="A49" s="221" t="s">
        <v>124</v>
      </c>
      <c r="B49" s="222"/>
      <c r="C49" s="23">
        <f>C14</f>
        <v>89277732</v>
      </c>
      <c r="D49" s="23">
        <f>D9</f>
        <v>111064246</v>
      </c>
      <c r="E49" s="23">
        <f>D49</f>
        <v>111064246</v>
      </c>
    </row>
    <row r="50" spans="1:5" ht="27.4" customHeight="1" x14ac:dyDescent="0.25">
      <c r="A50" s="187" t="s">
        <v>441</v>
      </c>
      <c r="B50" s="188"/>
      <c r="C50" s="32">
        <f>C51-C52</f>
        <v>0</v>
      </c>
      <c r="D50" s="32">
        <f t="shared" ref="D50:E50" si="9">D51-D52</f>
        <v>0</v>
      </c>
      <c r="E50" s="32">
        <f t="shared" si="9"/>
        <v>0</v>
      </c>
    </row>
    <row r="51" spans="1:5" ht="18" customHeight="1" x14ac:dyDescent="0.25">
      <c r="A51" s="221" t="s">
        <v>418</v>
      </c>
      <c r="B51" s="222"/>
      <c r="C51" s="31"/>
      <c r="D51" s="31"/>
      <c r="E51" s="31"/>
    </row>
    <row r="52" spans="1:5" x14ac:dyDescent="0.25">
      <c r="A52" s="221" t="s">
        <v>412</v>
      </c>
      <c r="B52" s="222"/>
      <c r="C52" s="31"/>
      <c r="D52" s="31"/>
      <c r="E52" s="31"/>
    </row>
    <row r="53" spans="1:5" x14ac:dyDescent="0.25">
      <c r="A53" s="221"/>
      <c r="B53" s="222"/>
      <c r="C53" s="31"/>
      <c r="D53" s="31"/>
      <c r="E53" s="31"/>
    </row>
    <row r="54" spans="1:5" x14ac:dyDescent="0.25">
      <c r="A54" s="221" t="s">
        <v>108</v>
      </c>
      <c r="B54" s="222"/>
      <c r="C54" s="23">
        <f>C49</f>
        <v>89277732</v>
      </c>
      <c r="D54" s="23">
        <f>D14</f>
        <v>89680865</v>
      </c>
      <c r="E54" s="23">
        <f>E14</f>
        <v>88727151</v>
      </c>
    </row>
    <row r="55" spans="1:5" x14ac:dyDescent="0.25">
      <c r="A55" s="221"/>
      <c r="B55" s="222"/>
      <c r="C55" s="31"/>
      <c r="D55" s="31"/>
      <c r="E55" s="31"/>
    </row>
    <row r="56" spans="1:5" x14ac:dyDescent="0.25">
      <c r="A56" s="221" t="s">
        <v>110</v>
      </c>
      <c r="B56" s="222"/>
      <c r="C56" s="31"/>
      <c r="D56" s="31"/>
      <c r="E56" s="31"/>
    </row>
    <row r="57" spans="1:5" x14ac:dyDescent="0.25">
      <c r="A57" s="221"/>
      <c r="B57" s="222"/>
      <c r="C57" s="31"/>
      <c r="D57" s="31"/>
      <c r="E57" s="31"/>
    </row>
    <row r="58" spans="1:5" ht="29.85" customHeight="1" x14ac:dyDescent="0.25">
      <c r="A58" s="185" t="s">
        <v>443</v>
      </c>
      <c r="B58" s="186"/>
      <c r="C58" s="34">
        <f>C49+C50-C54+C56</f>
        <v>0</v>
      </c>
      <c r="D58" s="113">
        <f t="shared" ref="D58:E58" si="10">D49+D50-D54+D56</f>
        <v>21383381</v>
      </c>
      <c r="E58" s="143">
        <f t="shared" si="10"/>
        <v>22337095</v>
      </c>
    </row>
    <row r="59" spans="1:5" ht="18.75" customHeight="1" x14ac:dyDescent="0.25">
      <c r="A59" s="185" t="s">
        <v>442</v>
      </c>
      <c r="B59" s="186"/>
      <c r="C59" s="215">
        <f>C58-C50</f>
        <v>0</v>
      </c>
      <c r="D59" s="217">
        <f t="shared" ref="D59:E59" si="11">D58-D50</f>
        <v>21383381</v>
      </c>
      <c r="E59" s="219">
        <f t="shared" si="11"/>
        <v>22337095</v>
      </c>
    </row>
    <row r="60" spans="1:5" ht="18" customHeight="1" thickBot="1" x14ac:dyDescent="0.3">
      <c r="A60" s="223"/>
      <c r="B60" s="224"/>
      <c r="C60" s="216"/>
      <c r="D60" s="218"/>
      <c r="E60" s="220"/>
    </row>
    <row r="61" spans="1:5" x14ac:dyDescent="0.25">
      <c r="A61" s="249" t="s">
        <v>115</v>
      </c>
      <c r="B61" s="250"/>
      <c r="C61" s="255" t="s">
        <v>120</v>
      </c>
      <c r="D61" s="243" t="s">
        <v>103</v>
      </c>
      <c r="E61" s="134" t="s">
        <v>104</v>
      </c>
    </row>
    <row r="62" spans="1:5" ht="15.75" thickBot="1" x14ac:dyDescent="0.3">
      <c r="A62" s="251"/>
      <c r="B62" s="252"/>
      <c r="C62" s="256"/>
      <c r="D62" s="244"/>
      <c r="E62" s="135" t="s">
        <v>117</v>
      </c>
    </row>
    <row r="63" spans="1:5" x14ac:dyDescent="0.25">
      <c r="A63" s="247"/>
      <c r="B63" s="248"/>
      <c r="C63" s="5"/>
      <c r="D63" s="5"/>
      <c r="E63" s="5"/>
    </row>
    <row r="64" spans="1:5" x14ac:dyDescent="0.25">
      <c r="A64" s="221" t="s">
        <v>107</v>
      </c>
      <c r="B64" s="222"/>
      <c r="C64" s="32">
        <v>0</v>
      </c>
      <c r="D64" s="151">
        <f>D10</f>
        <v>621733</v>
      </c>
      <c r="E64" s="151">
        <f>E10</f>
        <v>621733</v>
      </c>
    </row>
    <row r="65" spans="1:5" ht="28.35" customHeight="1" x14ac:dyDescent="0.25">
      <c r="A65" s="187" t="s">
        <v>448</v>
      </c>
      <c r="B65" s="188"/>
      <c r="C65" s="32">
        <v>0</v>
      </c>
      <c r="D65" s="32">
        <v>0</v>
      </c>
      <c r="E65" s="32">
        <v>0</v>
      </c>
    </row>
    <row r="66" spans="1:5" x14ac:dyDescent="0.25">
      <c r="A66" s="221" t="s">
        <v>414</v>
      </c>
      <c r="B66" s="222"/>
      <c r="C66" s="32">
        <v>0</v>
      </c>
      <c r="D66" s="32">
        <v>0</v>
      </c>
      <c r="E66" s="32">
        <v>0</v>
      </c>
    </row>
    <row r="67" spans="1:5" x14ac:dyDescent="0.25">
      <c r="A67" s="221" t="s">
        <v>415</v>
      </c>
      <c r="B67" s="222"/>
      <c r="C67" s="32">
        <v>0</v>
      </c>
      <c r="D67" s="32">
        <v>0</v>
      </c>
      <c r="E67" s="32">
        <v>0</v>
      </c>
    </row>
    <row r="68" spans="1:5" x14ac:dyDescent="0.25">
      <c r="A68" s="221"/>
      <c r="B68" s="222"/>
      <c r="C68" s="31"/>
      <c r="D68" s="31"/>
      <c r="E68" s="31"/>
    </row>
    <row r="69" spans="1:5" x14ac:dyDescent="0.25">
      <c r="A69" s="221" t="s">
        <v>125</v>
      </c>
      <c r="B69" s="222"/>
      <c r="C69" s="32">
        <v>0</v>
      </c>
      <c r="D69" s="112">
        <v>621733</v>
      </c>
      <c r="E69" s="151">
        <f>D69</f>
        <v>621733</v>
      </c>
    </row>
    <row r="70" spans="1:5" x14ac:dyDescent="0.25">
      <c r="A70" s="221"/>
      <c r="B70" s="222"/>
      <c r="C70" s="31"/>
      <c r="D70" s="31"/>
      <c r="E70" s="31"/>
    </row>
    <row r="71" spans="1:5" x14ac:dyDescent="0.25">
      <c r="A71" s="221" t="s">
        <v>111</v>
      </c>
      <c r="B71" s="222"/>
      <c r="C71" s="32">
        <v>0</v>
      </c>
      <c r="D71" s="32">
        <v>0</v>
      </c>
      <c r="E71" s="32">
        <v>0</v>
      </c>
    </row>
    <row r="72" spans="1:5" x14ac:dyDescent="0.25">
      <c r="A72" s="221"/>
      <c r="B72" s="222"/>
      <c r="C72" s="31"/>
      <c r="D72" s="31"/>
      <c r="E72" s="31"/>
    </row>
    <row r="73" spans="1:5" ht="27.4" customHeight="1" x14ac:dyDescent="0.25">
      <c r="A73" s="185" t="s">
        <v>447</v>
      </c>
      <c r="B73" s="186"/>
      <c r="C73" s="33">
        <f>C64+C65-C69+C71</f>
        <v>0</v>
      </c>
      <c r="D73" s="169">
        <f>D64+D65-D69+D71</f>
        <v>0</v>
      </c>
      <c r="E73" s="169">
        <f>E64+E65-E69+E71</f>
        <v>0</v>
      </c>
    </row>
    <row r="74" spans="1:5" x14ac:dyDescent="0.25">
      <c r="A74" s="185" t="s">
        <v>446</v>
      </c>
      <c r="B74" s="186"/>
      <c r="C74" s="241">
        <f>C73-C65</f>
        <v>0</v>
      </c>
      <c r="D74" s="253">
        <f>D73-D65</f>
        <v>0</v>
      </c>
      <c r="E74" s="253">
        <f>E73-E65</f>
        <v>0</v>
      </c>
    </row>
    <row r="75" spans="1:5" ht="15.75" thickBot="1" x14ac:dyDescent="0.3">
      <c r="A75" s="223"/>
      <c r="B75" s="224"/>
      <c r="C75" s="242"/>
      <c r="D75" s="254"/>
      <c r="E75" s="254"/>
    </row>
    <row r="76" spans="1:5" x14ac:dyDescent="0.25">
      <c r="A76" s="11"/>
      <c r="B76" s="11"/>
      <c r="C76" s="11"/>
      <c r="D76" s="11"/>
      <c r="E76" s="11"/>
    </row>
    <row r="77" spans="1:5" x14ac:dyDescent="0.25">
      <c r="A77" s="11"/>
      <c r="B77" s="11"/>
      <c r="C77" s="11"/>
      <c r="D77" s="11"/>
      <c r="E77" s="11"/>
    </row>
    <row r="78" spans="1:5" x14ac:dyDescent="0.25">
      <c r="A78" s="11"/>
      <c r="B78" s="11"/>
      <c r="C78" s="11"/>
      <c r="D78" s="11"/>
      <c r="E78" s="11"/>
    </row>
    <row r="79" spans="1:5" x14ac:dyDescent="0.25">
      <c r="A79" s="11"/>
      <c r="B79" s="11"/>
      <c r="C79" s="11"/>
      <c r="D79" s="11"/>
      <c r="E79" s="11"/>
    </row>
    <row r="80" spans="1:5" x14ac:dyDescent="0.25">
      <c r="A80" s="11"/>
      <c r="B80" s="11"/>
      <c r="C80" s="11"/>
      <c r="D80" s="11"/>
      <c r="E80" s="11"/>
    </row>
    <row r="81" spans="1:5" x14ac:dyDescent="0.25">
      <c r="A81" s="11"/>
      <c r="B81" s="11"/>
      <c r="C81" s="11"/>
      <c r="D81" s="11"/>
      <c r="E81" s="11"/>
    </row>
    <row r="82" spans="1:5" x14ac:dyDescent="0.25">
      <c r="A82" s="11"/>
      <c r="B82" s="11"/>
      <c r="C82" s="11"/>
      <c r="D82" s="11"/>
      <c r="E82" s="11"/>
    </row>
  </sheetData>
  <mergeCells count="83">
    <mergeCell ref="A37:B37"/>
    <mergeCell ref="A5:B6"/>
    <mergeCell ref="D5:D6"/>
    <mergeCell ref="A25:B25"/>
    <mergeCell ref="A33:B34"/>
    <mergeCell ref="C33:C34"/>
    <mergeCell ref="D33:D34"/>
    <mergeCell ref="A7:B7"/>
    <mergeCell ref="A17:B17"/>
    <mergeCell ref="A18:B18"/>
    <mergeCell ref="A13:B13"/>
    <mergeCell ref="A14:B14"/>
    <mergeCell ref="A15:B15"/>
    <mergeCell ref="A16:B16"/>
    <mergeCell ref="E74:E75"/>
    <mergeCell ref="A61:B62"/>
    <mergeCell ref="C61:C62"/>
    <mergeCell ref="D61:D62"/>
    <mergeCell ref="A63:B63"/>
    <mergeCell ref="C74:C75"/>
    <mergeCell ref="D74:D75"/>
    <mergeCell ref="A66:B66"/>
    <mergeCell ref="A73:B73"/>
    <mergeCell ref="A74:B75"/>
    <mergeCell ref="A67:B67"/>
    <mergeCell ref="A68:B68"/>
    <mergeCell ref="A69:B69"/>
    <mergeCell ref="A70:B70"/>
    <mergeCell ref="A71:B71"/>
    <mergeCell ref="A72:B72"/>
    <mergeCell ref="A54:B54"/>
    <mergeCell ref="C43:C44"/>
    <mergeCell ref="D43:D44"/>
    <mergeCell ref="E43:E44"/>
    <mergeCell ref="D46:D47"/>
    <mergeCell ref="A53:B53"/>
    <mergeCell ref="A43:B44"/>
    <mergeCell ref="A51:B51"/>
    <mergeCell ref="A52:B52"/>
    <mergeCell ref="A48:B48"/>
    <mergeCell ref="A46:B47"/>
    <mergeCell ref="A1:E1"/>
    <mergeCell ref="A2:E2"/>
    <mergeCell ref="A3:E3"/>
    <mergeCell ref="A4:E4"/>
    <mergeCell ref="A23:B24"/>
    <mergeCell ref="C23:C24"/>
    <mergeCell ref="D23:D24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38:B38"/>
    <mergeCell ref="A39:B39"/>
    <mergeCell ref="E23:E24"/>
    <mergeCell ref="A49:B49"/>
    <mergeCell ref="A50:B50"/>
    <mergeCell ref="A40:B40"/>
    <mergeCell ref="A26:B26"/>
    <mergeCell ref="A27:B27"/>
    <mergeCell ref="A28:B28"/>
    <mergeCell ref="A29:B29"/>
    <mergeCell ref="A30:B30"/>
    <mergeCell ref="A31:B31"/>
    <mergeCell ref="A41:B41"/>
    <mergeCell ref="A42:B42"/>
    <mergeCell ref="A32:B32"/>
    <mergeCell ref="A36:B36"/>
    <mergeCell ref="A55:B55"/>
    <mergeCell ref="A56:B56"/>
    <mergeCell ref="A57:B57"/>
    <mergeCell ref="A58:B58"/>
    <mergeCell ref="A59:B60"/>
    <mergeCell ref="C59:C60"/>
    <mergeCell ref="D59:D60"/>
    <mergeCell ref="E59:E60"/>
    <mergeCell ref="A64:B64"/>
    <mergeCell ref="A65:B65"/>
  </mergeCells>
  <pageMargins left="0.70866141732283472" right="0.70866141732283472" top="0.74803149606299213" bottom="0.74803149606299213" header="0.31496062992125984" footer="0.31496062992125984"/>
  <pageSetup scale="93" fitToHeight="4" orientation="portrait" horizontalDpi="300" verticalDpi="300" r:id="rId1"/>
  <headerFooter>
    <oddHeader>&amp;RFORMATO 4</oddHeader>
    <oddFooter>&amp;RHoja &amp;P de 2</oddFooter>
  </headerFooter>
  <rowBreaks count="1" manualBreakCount="1">
    <brk id="4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7"/>
  <sheetViews>
    <sheetView zoomScaleNormal="100" workbookViewId="0">
      <selection activeCell="E23" sqref="E23"/>
    </sheetView>
  </sheetViews>
  <sheetFormatPr baseColWidth="10" defaultRowHeight="15" x14ac:dyDescent="0.25"/>
  <cols>
    <col min="1" max="1" width="3.42578125" customWidth="1"/>
    <col min="3" max="3" width="33.28515625" customWidth="1"/>
    <col min="4" max="4" width="12.85546875" bestFit="1" customWidth="1"/>
    <col min="5" max="5" width="12.28515625" customWidth="1"/>
    <col min="6" max="9" width="12" bestFit="1" customWidth="1"/>
  </cols>
  <sheetData>
    <row r="1" spans="1:9" x14ac:dyDescent="0.25">
      <c r="A1" s="195" t="str">
        <f>'FORMATO 4'!A1:E1</f>
        <v>ÓRGANO DE FISCALIZACIÓN SUPERIOR</v>
      </c>
      <c r="B1" s="196"/>
      <c r="C1" s="196"/>
      <c r="D1" s="196"/>
      <c r="E1" s="196"/>
      <c r="F1" s="196"/>
      <c r="G1" s="196"/>
      <c r="H1" s="196"/>
      <c r="I1" s="197"/>
    </row>
    <row r="2" spans="1:9" ht="18" customHeight="1" x14ac:dyDescent="0.25">
      <c r="A2" s="231" t="s">
        <v>127</v>
      </c>
      <c r="B2" s="232"/>
      <c r="C2" s="232"/>
      <c r="D2" s="232"/>
      <c r="E2" s="232"/>
      <c r="F2" s="232"/>
      <c r="G2" s="232"/>
      <c r="H2" s="232"/>
      <c r="I2" s="233"/>
    </row>
    <row r="3" spans="1:9" x14ac:dyDescent="0.25">
      <c r="A3" s="231" t="s">
        <v>454</v>
      </c>
      <c r="B3" s="232"/>
      <c r="C3" s="232"/>
      <c r="D3" s="232"/>
      <c r="E3" s="232"/>
      <c r="F3" s="232"/>
      <c r="G3" s="232"/>
      <c r="H3" s="232"/>
      <c r="I3" s="233"/>
    </row>
    <row r="4" spans="1:9" ht="15.75" thickBot="1" x14ac:dyDescent="0.3">
      <c r="A4" s="234" t="s">
        <v>1</v>
      </c>
      <c r="B4" s="235"/>
      <c r="C4" s="235"/>
      <c r="D4" s="235"/>
      <c r="E4" s="235"/>
      <c r="F4" s="235"/>
      <c r="G4" s="235"/>
      <c r="H4" s="235"/>
      <c r="I4" s="236"/>
    </row>
    <row r="5" spans="1:9" ht="15.75" thickBot="1" x14ac:dyDescent="0.3">
      <c r="A5" s="195"/>
      <c r="B5" s="196"/>
      <c r="C5" s="197"/>
      <c r="D5" s="282" t="s">
        <v>128</v>
      </c>
      <c r="E5" s="283"/>
      <c r="F5" s="283"/>
      <c r="G5" s="283"/>
      <c r="H5" s="284"/>
      <c r="I5" s="243" t="s">
        <v>129</v>
      </c>
    </row>
    <row r="6" spans="1:9" x14ac:dyDescent="0.25">
      <c r="A6" s="231" t="s">
        <v>115</v>
      </c>
      <c r="B6" s="232"/>
      <c r="C6" s="233"/>
      <c r="D6" s="243" t="s">
        <v>131</v>
      </c>
      <c r="E6" s="255" t="s">
        <v>132</v>
      </c>
      <c r="F6" s="243" t="s">
        <v>133</v>
      </c>
      <c r="G6" s="243" t="s">
        <v>103</v>
      </c>
      <c r="H6" s="243" t="s">
        <v>134</v>
      </c>
      <c r="I6" s="285"/>
    </row>
    <row r="7" spans="1:9" ht="15.75" thickBot="1" x14ac:dyDescent="0.3">
      <c r="A7" s="234" t="s">
        <v>130</v>
      </c>
      <c r="B7" s="235"/>
      <c r="C7" s="236"/>
      <c r="D7" s="244"/>
      <c r="E7" s="256"/>
      <c r="F7" s="244"/>
      <c r="G7" s="244"/>
      <c r="H7" s="244"/>
      <c r="I7" s="244"/>
    </row>
    <row r="8" spans="1:9" s="11" customFormat="1" x14ac:dyDescent="0.25">
      <c r="A8" s="286"/>
      <c r="B8" s="287"/>
      <c r="C8" s="288"/>
      <c r="D8" s="110"/>
      <c r="E8" s="110"/>
      <c r="F8" s="110"/>
      <c r="G8" s="110"/>
      <c r="H8" s="110"/>
      <c r="I8" s="110"/>
    </row>
    <row r="9" spans="1:9" s="11" customFormat="1" x14ac:dyDescent="0.25">
      <c r="A9" s="225" t="s">
        <v>135</v>
      </c>
      <c r="B9" s="261"/>
      <c r="C9" s="226"/>
      <c r="D9" s="110"/>
      <c r="E9" s="110"/>
      <c r="F9" s="110"/>
      <c r="G9" s="110"/>
      <c r="H9" s="110"/>
      <c r="I9" s="110"/>
    </row>
    <row r="10" spans="1:9" s="11" customFormat="1" x14ac:dyDescent="0.25">
      <c r="A10" s="277" t="s">
        <v>136</v>
      </c>
      <c r="B10" s="278"/>
      <c r="C10" s="279"/>
      <c r="D10" s="110"/>
      <c r="E10" s="110"/>
      <c r="F10" s="110"/>
      <c r="G10" s="110"/>
      <c r="H10" s="110"/>
      <c r="I10" s="110"/>
    </row>
    <row r="11" spans="1:9" s="11" customFormat="1" x14ac:dyDescent="0.25">
      <c r="A11" s="277" t="s">
        <v>137</v>
      </c>
      <c r="B11" s="278"/>
      <c r="C11" s="279"/>
      <c r="D11" s="110"/>
      <c r="E11" s="110"/>
      <c r="F11" s="110"/>
      <c r="G11" s="110"/>
      <c r="H11" s="110"/>
      <c r="I11" s="110"/>
    </row>
    <row r="12" spans="1:9" s="11" customFormat="1" x14ac:dyDescent="0.25">
      <c r="A12" s="277" t="s">
        <v>138</v>
      </c>
      <c r="B12" s="278"/>
      <c r="C12" s="279"/>
      <c r="D12" s="49"/>
      <c r="E12" s="110"/>
      <c r="F12" s="110"/>
      <c r="G12" s="110"/>
      <c r="H12" s="110"/>
      <c r="I12" s="110"/>
    </row>
    <row r="13" spans="1:9" s="11" customFormat="1" x14ac:dyDescent="0.25">
      <c r="A13" s="277" t="s">
        <v>139</v>
      </c>
      <c r="B13" s="278"/>
      <c r="C13" s="279"/>
      <c r="D13" s="113"/>
      <c r="E13" s="52">
        <v>0</v>
      </c>
      <c r="F13" s="43">
        <f>D13+E13</f>
        <v>0</v>
      </c>
      <c r="G13" s="52">
        <v>0</v>
      </c>
      <c r="H13" s="52">
        <f>G13</f>
        <v>0</v>
      </c>
      <c r="I13" s="43">
        <f>H13-D13</f>
        <v>0</v>
      </c>
    </row>
    <row r="14" spans="1:9" s="11" customFormat="1" ht="15" customHeight="1" x14ac:dyDescent="0.25">
      <c r="A14" s="277" t="s">
        <v>140</v>
      </c>
      <c r="B14" s="278"/>
      <c r="C14" s="279"/>
      <c r="D14" s="113">
        <v>0</v>
      </c>
      <c r="E14" s="52">
        <v>1272288</v>
      </c>
      <c r="F14" s="43">
        <f>D14+E14</f>
        <v>1272288</v>
      </c>
      <c r="G14" s="52">
        <v>1272288</v>
      </c>
      <c r="H14" s="52">
        <f>G14</f>
        <v>1272288</v>
      </c>
      <c r="I14" s="43">
        <f>H14-D14</f>
        <v>1272288</v>
      </c>
    </row>
    <row r="15" spans="1:9" s="11" customFormat="1" x14ac:dyDescent="0.25">
      <c r="A15" s="277" t="s">
        <v>141</v>
      </c>
      <c r="B15" s="278"/>
      <c r="C15" s="279"/>
      <c r="D15" s="113"/>
      <c r="E15" s="110"/>
      <c r="F15" s="43"/>
      <c r="G15" s="110"/>
      <c r="H15" s="52"/>
      <c r="I15" s="43"/>
    </row>
    <row r="16" spans="1:9" s="11" customFormat="1" ht="15" customHeight="1" x14ac:dyDescent="0.25">
      <c r="A16" s="277" t="s">
        <v>142</v>
      </c>
      <c r="B16" s="278"/>
      <c r="C16" s="279"/>
      <c r="D16" s="52">
        <v>0</v>
      </c>
      <c r="E16" s="52">
        <v>8182301</v>
      </c>
      <c r="F16" s="43">
        <f t="shared" ref="F16" si="0">D16+E16</f>
        <v>8182301</v>
      </c>
      <c r="G16" s="52">
        <v>8182301</v>
      </c>
      <c r="H16" s="52">
        <f t="shared" ref="H16" si="1">G16</f>
        <v>8182301</v>
      </c>
      <c r="I16" s="43">
        <f t="shared" ref="I16" si="2">H16-D16</f>
        <v>8182301</v>
      </c>
    </row>
    <row r="17" spans="1:9" s="11" customFormat="1" x14ac:dyDescent="0.25">
      <c r="A17" s="277" t="s">
        <v>143</v>
      </c>
      <c r="B17" s="278"/>
      <c r="C17" s="279"/>
      <c r="D17" s="276">
        <f>D19+D20+D21+D22+D23+D24+D25+D26+D27+D28+D29</f>
        <v>0</v>
      </c>
      <c r="E17" s="217">
        <f t="shared" ref="E17:I17" si="3">E19+E20+E21+E22+E23+E24+E25+E26+E27+E28+E29</f>
        <v>0</v>
      </c>
      <c r="F17" s="219">
        <f t="shared" si="3"/>
        <v>0</v>
      </c>
      <c r="G17" s="219">
        <f t="shared" si="3"/>
        <v>0</v>
      </c>
      <c r="H17" s="281">
        <f t="shared" si="3"/>
        <v>0</v>
      </c>
      <c r="I17" s="275">
        <f t="shared" si="3"/>
        <v>0</v>
      </c>
    </row>
    <row r="18" spans="1:9" s="11" customFormat="1" x14ac:dyDescent="0.25">
      <c r="A18" s="30" t="s">
        <v>144</v>
      </c>
      <c r="B18" s="38"/>
      <c r="C18" s="39"/>
      <c r="D18" s="276"/>
      <c r="E18" s="217"/>
      <c r="F18" s="219"/>
      <c r="G18" s="219"/>
      <c r="H18" s="281"/>
      <c r="I18" s="275"/>
    </row>
    <row r="19" spans="1:9" s="11" customFormat="1" ht="15" customHeight="1" x14ac:dyDescent="0.25">
      <c r="A19" s="105"/>
      <c r="B19" s="259" t="s">
        <v>145</v>
      </c>
      <c r="C19" s="260"/>
      <c r="D19" s="49">
        <v>0</v>
      </c>
      <c r="E19" s="112">
        <v>0</v>
      </c>
      <c r="F19" s="50">
        <f>D19+E19</f>
        <v>0</v>
      </c>
      <c r="G19" s="49">
        <v>0</v>
      </c>
      <c r="H19" s="50">
        <f>G19</f>
        <v>0</v>
      </c>
      <c r="I19" s="112">
        <f>H19-D19</f>
        <v>0</v>
      </c>
    </row>
    <row r="20" spans="1:9" s="11" customFormat="1" ht="15" customHeight="1" x14ac:dyDescent="0.25">
      <c r="A20" s="105"/>
      <c r="B20" s="259" t="s">
        <v>146</v>
      </c>
      <c r="C20" s="260"/>
      <c r="D20" s="110"/>
      <c r="E20" s="153"/>
      <c r="F20" s="153"/>
      <c r="G20" s="153"/>
      <c r="H20" s="153"/>
      <c r="I20" s="153"/>
    </row>
    <row r="21" spans="1:9" s="11" customFormat="1" x14ac:dyDescent="0.25">
      <c r="A21" s="105"/>
      <c r="B21" s="259" t="s">
        <v>147</v>
      </c>
      <c r="C21" s="260"/>
      <c r="D21" s="110"/>
      <c r="E21" s="153"/>
      <c r="F21" s="153"/>
      <c r="G21" s="153"/>
      <c r="H21" s="153"/>
      <c r="I21" s="153"/>
    </row>
    <row r="22" spans="1:9" s="11" customFormat="1" x14ac:dyDescent="0.25">
      <c r="A22" s="105"/>
      <c r="B22" s="259" t="s">
        <v>148</v>
      </c>
      <c r="C22" s="260"/>
      <c r="D22" s="110"/>
      <c r="E22" s="153"/>
      <c r="F22" s="153"/>
      <c r="G22" s="153"/>
      <c r="H22" s="153"/>
      <c r="I22" s="153"/>
    </row>
    <row r="23" spans="1:9" s="11" customFormat="1" x14ac:dyDescent="0.25">
      <c r="A23" s="105"/>
      <c r="B23" s="259" t="s">
        <v>149</v>
      </c>
      <c r="C23" s="260"/>
      <c r="D23" s="110"/>
      <c r="E23" s="153"/>
      <c r="F23" s="153"/>
      <c r="G23" s="153"/>
      <c r="H23" s="153"/>
      <c r="I23" s="153"/>
    </row>
    <row r="24" spans="1:9" s="11" customFormat="1" x14ac:dyDescent="0.25">
      <c r="A24" s="105"/>
      <c r="B24" s="259" t="s">
        <v>150</v>
      </c>
      <c r="C24" s="260"/>
      <c r="D24" s="110"/>
      <c r="E24" s="153"/>
      <c r="F24" s="153"/>
      <c r="G24" s="153"/>
      <c r="H24" s="153"/>
      <c r="I24" s="153"/>
    </row>
    <row r="25" spans="1:9" s="11" customFormat="1" x14ac:dyDescent="0.25">
      <c r="A25" s="105"/>
      <c r="B25" s="259" t="s">
        <v>151</v>
      </c>
      <c r="C25" s="260"/>
      <c r="D25" s="110"/>
      <c r="E25" s="153"/>
      <c r="F25" s="153"/>
      <c r="G25" s="153"/>
      <c r="H25" s="153"/>
      <c r="I25" s="153"/>
    </row>
    <row r="26" spans="1:9" s="11" customFormat="1" x14ac:dyDescent="0.25">
      <c r="A26" s="105"/>
      <c r="B26" s="259" t="s">
        <v>152</v>
      </c>
      <c r="C26" s="260"/>
      <c r="D26" s="110"/>
      <c r="E26" s="153"/>
      <c r="F26" s="153"/>
      <c r="G26" s="153"/>
      <c r="H26" s="153"/>
      <c r="I26" s="153"/>
    </row>
    <row r="27" spans="1:9" s="11" customFormat="1" x14ac:dyDescent="0.25">
      <c r="A27" s="105"/>
      <c r="B27" s="259" t="s">
        <v>153</v>
      </c>
      <c r="C27" s="260"/>
      <c r="D27" s="110"/>
      <c r="E27" s="153"/>
      <c r="F27" s="153"/>
      <c r="G27" s="153"/>
      <c r="H27" s="153"/>
      <c r="I27" s="153"/>
    </row>
    <row r="28" spans="1:9" s="11" customFormat="1" ht="15" customHeight="1" x14ac:dyDescent="0.25">
      <c r="A28" s="105"/>
      <c r="B28" s="259" t="s">
        <v>154</v>
      </c>
      <c r="C28" s="260"/>
      <c r="D28" s="110"/>
      <c r="E28" s="153"/>
      <c r="F28" s="153"/>
      <c r="G28" s="49"/>
      <c r="H28" s="50"/>
      <c r="I28" s="153"/>
    </row>
    <row r="29" spans="1:9" s="11" customFormat="1" ht="24.6" customHeight="1" thickBot="1" x14ac:dyDescent="0.3">
      <c r="A29" s="111"/>
      <c r="B29" s="270" t="s">
        <v>155</v>
      </c>
      <c r="C29" s="280"/>
      <c r="D29" s="46"/>
      <c r="E29" s="46"/>
      <c r="F29" s="46"/>
      <c r="G29" s="46"/>
      <c r="H29" s="46"/>
      <c r="I29" s="46"/>
    </row>
    <row r="30" spans="1:9" s="11" customFormat="1" x14ac:dyDescent="0.25">
      <c r="A30" s="221" t="s">
        <v>156</v>
      </c>
      <c r="B30" s="259"/>
      <c r="C30" s="260"/>
      <c r="D30" s="53">
        <f>D31+D32+D33+D34+D35</f>
        <v>0</v>
      </c>
      <c r="E30" s="53">
        <f t="shared" ref="E30:I30" si="4">E31+E32+E33+E34+E35</f>
        <v>0</v>
      </c>
      <c r="F30" s="53">
        <f t="shared" si="4"/>
        <v>0</v>
      </c>
      <c r="G30" s="53">
        <f t="shared" si="4"/>
        <v>0</v>
      </c>
      <c r="H30" s="53">
        <f t="shared" si="4"/>
        <v>0</v>
      </c>
      <c r="I30" s="53">
        <f t="shared" si="4"/>
        <v>0</v>
      </c>
    </row>
    <row r="31" spans="1:9" s="11" customFormat="1" x14ac:dyDescent="0.25">
      <c r="A31" s="105"/>
      <c r="B31" s="259" t="s">
        <v>157</v>
      </c>
      <c r="C31" s="260"/>
      <c r="D31" s="110"/>
      <c r="E31" s="153"/>
      <c r="F31" s="153"/>
      <c r="G31" s="153"/>
      <c r="H31" s="153"/>
      <c r="I31" s="153"/>
    </row>
    <row r="32" spans="1:9" s="11" customFormat="1" x14ac:dyDescent="0.25">
      <c r="A32" s="105"/>
      <c r="B32" s="259" t="s">
        <v>158</v>
      </c>
      <c r="C32" s="260"/>
      <c r="D32" s="110"/>
      <c r="E32" s="153"/>
      <c r="F32" s="153"/>
      <c r="G32" s="153"/>
      <c r="H32" s="153"/>
      <c r="I32" s="153"/>
    </row>
    <row r="33" spans="1:9" s="11" customFormat="1" x14ac:dyDescent="0.25">
      <c r="A33" s="105"/>
      <c r="B33" s="259" t="s">
        <v>159</v>
      </c>
      <c r="C33" s="260"/>
      <c r="D33" s="110"/>
      <c r="E33" s="153"/>
      <c r="F33" s="153"/>
      <c r="G33" s="153"/>
      <c r="H33" s="153"/>
      <c r="I33" s="153"/>
    </row>
    <row r="34" spans="1:9" s="11" customFormat="1" x14ac:dyDescent="0.25">
      <c r="A34" s="105"/>
      <c r="B34" s="259" t="s">
        <v>160</v>
      </c>
      <c r="C34" s="260"/>
      <c r="D34" s="110"/>
      <c r="E34" s="153"/>
      <c r="F34" s="153"/>
      <c r="G34" s="153"/>
      <c r="H34" s="153"/>
      <c r="I34" s="153"/>
    </row>
    <row r="35" spans="1:9" s="11" customFormat="1" x14ac:dyDescent="0.25">
      <c r="A35" s="105"/>
      <c r="B35" s="259" t="s">
        <v>161</v>
      </c>
      <c r="C35" s="260"/>
      <c r="D35" s="110"/>
      <c r="E35" s="153"/>
      <c r="F35" s="153"/>
      <c r="G35" s="153"/>
      <c r="H35" s="153"/>
      <c r="I35" s="153"/>
    </row>
    <row r="36" spans="1:9" s="11" customFormat="1" x14ac:dyDescent="0.25">
      <c r="A36" s="221" t="s">
        <v>162</v>
      </c>
      <c r="B36" s="259"/>
      <c r="C36" s="260"/>
      <c r="D36" s="52">
        <v>89277732</v>
      </c>
      <c r="E36" s="43">
        <v>12331924</v>
      </c>
      <c r="F36" s="43">
        <f>D36+E36</f>
        <v>101609656</v>
      </c>
      <c r="G36" s="52">
        <v>101609656</v>
      </c>
      <c r="H36" s="43">
        <f>G36</f>
        <v>101609656</v>
      </c>
      <c r="I36" s="43">
        <f>H36-D36</f>
        <v>12331924</v>
      </c>
    </row>
    <row r="37" spans="1:9" s="11" customFormat="1" x14ac:dyDescent="0.25">
      <c r="A37" s="221" t="s">
        <v>163</v>
      </c>
      <c r="B37" s="259"/>
      <c r="C37" s="260"/>
      <c r="D37" s="113">
        <f>D38</f>
        <v>0</v>
      </c>
      <c r="E37" s="52">
        <f>E38</f>
        <v>0</v>
      </c>
      <c r="F37" s="113">
        <f t="shared" ref="F37:I37" si="5">F38</f>
        <v>0</v>
      </c>
      <c r="G37" s="113">
        <f t="shared" si="5"/>
        <v>0</v>
      </c>
      <c r="H37" s="113">
        <f t="shared" si="5"/>
        <v>0</v>
      </c>
      <c r="I37" s="113">
        <f t="shared" si="5"/>
        <v>0</v>
      </c>
    </row>
    <row r="38" spans="1:9" s="11" customFormat="1" x14ac:dyDescent="0.25">
      <c r="A38" s="105"/>
      <c r="B38" s="259" t="s">
        <v>164</v>
      </c>
      <c r="C38" s="260"/>
      <c r="D38" s="112">
        <v>0</v>
      </c>
      <c r="E38" s="49">
        <v>0</v>
      </c>
      <c r="F38" s="50">
        <f>D38+E38</f>
        <v>0</v>
      </c>
      <c r="G38" s="49">
        <v>0</v>
      </c>
      <c r="H38" s="50">
        <f>G38</f>
        <v>0</v>
      </c>
      <c r="I38" s="50">
        <f>H38-D38</f>
        <v>0</v>
      </c>
    </row>
    <row r="39" spans="1:9" s="11" customFormat="1" x14ac:dyDescent="0.25">
      <c r="A39" s="221" t="s">
        <v>165</v>
      </c>
      <c r="B39" s="259"/>
      <c r="C39" s="260"/>
      <c r="D39" s="113">
        <v>0</v>
      </c>
      <c r="E39" s="43">
        <f>E40+E41</f>
        <v>0</v>
      </c>
      <c r="F39" s="43">
        <f t="shared" ref="F39:I39" si="6">F40+F41</f>
        <v>0</v>
      </c>
      <c r="G39" s="43">
        <f t="shared" si="6"/>
        <v>0</v>
      </c>
      <c r="H39" s="43">
        <f t="shared" si="6"/>
        <v>0</v>
      </c>
      <c r="I39" s="43">
        <f t="shared" si="6"/>
        <v>0</v>
      </c>
    </row>
    <row r="40" spans="1:9" s="11" customFormat="1" x14ac:dyDescent="0.25">
      <c r="A40" s="105"/>
      <c r="B40" s="259" t="s">
        <v>166</v>
      </c>
      <c r="C40" s="260"/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</row>
    <row r="41" spans="1:9" s="11" customFormat="1" x14ac:dyDescent="0.25">
      <c r="A41" s="105"/>
      <c r="B41" s="259" t="s">
        <v>167</v>
      </c>
      <c r="C41" s="260"/>
      <c r="D41" s="112">
        <v>0</v>
      </c>
      <c r="E41" s="49">
        <v>0</v>
      </c>
      <c r="F41" s="50">
        <f>D41+E41</f>
        <v>0</v>
      </c>
      <c r="G41" s="49">
        <v>0</v>
      </c>
      <c r="H41" s="49">
        <f>G41</f>
        <v>0</v>
      </c>
      <c r="I41" s="50">
        <f>H41-D41</f>
        <v>0</v>
      </c>
    </row>
    <row r="42" spans="1:9" s="11" customFormat="1" x14ac:dyDescent="0.25">
      <c r="A42" s="41"/>
      <c r="B42" s="107"/>
      <c r="C42" s="108"/>
      <c r="D42" s="110"/>
      <c r="E42" s="110"/>
      <c r="F42" s="110"/>
      <c r="G42" s="110"/>
      <c r="H42" s="110"/>
      <c r="I42" s="110"/>
    </row>
    <row r="43" spans="1:9" s="11" customFormat="1" x14ac:dyDescent="0.25">
      <c r="A43" s="124" t="s">
        <v>168</v>
      </c>
      <c r="B43" s="125"/>
      <c r="C43" s="126"/>
      <c r="D43" s="276">
        <f>D10+D11+D12+D13+D14+D15+D16+D17+D30+D36+D37+D39</f>
        <v>89277732</v>
      </c>
      <c r="E43" s="276">
        <f t="shared" ref="E43:H43" si="7">E10+E11+E12+E13+E14+E15+E16+E17+E30+E36+E37+E39</f>
        <v>21786513</v>
      </c>
      <c r="F43" s="276">
        <f t="shared" si="7"/>
        <v>111064245</v>
      </c>
      <c r="G43" s="276">
        <f t="shared" si="7"/>
        <v>111064245</v>
      </c>
      <c r="H43" s="276">
        <f t="shared" si="7"/>
        <v>111064245</v>
      </c>
      <c r="I43" s="276">
        <f t="shared" ref="I43" si="8">I10+I11+I12+I13+I14+I15+I16+I17+I30+I36+I37+I39</f>
        <v>21786513</v>
      </c>
    </row>
    <row r="44" spans="1:9" s="11" customFormat="1" x14ac:dyDescent="0.25">
      <c r="A44" s="124" t="s">
        <v>169</v>
      </c>
      <c r="B44" s="125"/>
      <c r="C44" s="126"/>
      <c r="D44" s="276"/>
      <c r="E44" s="276"/>
      <c r="F44" s="276"/>
      <c r="G44" s="276"/>
      <c r="H44" s="276"/>
      <c r="I44" s="276"/>
    </row>
    <row r="45" spans="1:9" s="11" customFormat="1" x14ac:dyDescent="0.25">
      <c r="A45" s="225" t="s">
        <v>170</v>
      </c>
      <c r="B45" s="261"/>
      <c r="C45" s="262"/>
      <c r="D45" s="110"/>
      <c r="E45" s="110"/>
      <c r="F45" s="110"/>
      <c r="G45" s="110"/>
      <c r="H45" s="110"/>
      <c r="I45" s="43"/>
    </row>
    <row r="46" spans="1:9" s="11" customFormat="1" x14ac:dyDescent="0.25">
      <c r="A46" s="41"/>
      <c r="B46" s="107"/>
      <c r="C46" s="108"/>
      <c r="D46" s="110"/>
      <c r="E46" s="110"/>
      <c r="F46" s="110"/>
      <c r="G46" s="110"/>
      <c r="H46" s="110"/>
      <c r="I46" s="110"/>
    </row>
    <row r="47" spans="1:9" s="11" customFormat="1" x14ac:dyDescent="0.25">
      <c r="A47" s="225" t="s">
        <v>171</v>
      </c>
      <c r="B47" s="261"/>
      <c r="C47" s="262"/>
      <c r="D47" s="110"/>
      <c r="E47" s="110"/>
      <c r="F47" s="110"/>
      <c r="G47" s="110"/>
      <c r="H47" s="110"/>
      <c r="I47" s="110"/>
    </row>
    <row r="48" spans="1:9" s="11" customFormat="1" x14ac:dyDescent="0.25">
      <c r="A48" s="221" t="s">
        <v>172</v>
      </c>
      <c r="B48" s="259"/>
      <c r="C48" s="260"/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</row>
    <row r="49" spans="1:9" s="11" customFormat="1" ht="26.1" customHeight="1" x14ac:dyDescent="0.25">
      <c r="A49" s="37"/>
      <c r="B49" s="265" t="s">
        <v>173</v>
      </c>
      <c r="C49" s="266"/>
      <c r="D49" s="110"/>
      <c r="E49" s="110"/>
      <c r="F49" s="110"/>
      <c r="G49" s="110"/>
      <c r="H49" s="110"/>
      <c r="I49" s="110"/>
    </row>
    <row r="50" spans="1:9" s="11" customFormat="1" x14ac:dyDescent="0.25">
      <c r="A50" s="37"/>
      <c r="B50" s="38" t="s">
        <v>174</v>
      </c>
      <c r="C50" s="39"/>
      <c r="D50" s="110"/>
      <c r="E50" s="110"/>
      <c r="F50" s="110"/>
      <c r="G50" s="110"/>
      <c r="H50" s="110"/>
      <c r="I50" s="110"/>
    </row>
    <row r="51" spans="1:9" s="11" customFormat="1" x14ac:dyDescent="0.25">
      <c r="A51" s="37"/>
      <c r="B51" s="38" t="s">
        <v>175</v>
      </c>
      <c r="C51" s="39"/>
      <c r="D51" s="110"/>
      <c r="E51" s="110"/>
      <c r="F51" s="110"/>
      <c r="G51" s="110"/>
      <c r="H51" s="110"/>
      <c r="I51" s="110"/>
    </row>
    <row r="52" spans="1:9" s="11" customFormat="1" ht="27.4" customHeight="1" x14ac:dyDescent="0.25">
      <c r="A52" s="37"/>
      <c r="B52" s="265" t="s">
        <v>176</v>
      </c>
      <c r="C52" s="266"/>
      <c r="D52" s="110"/>
      <c r="E52" s="110"/>
      <c r="F52" s="110"/>
      <c r="G52" s="110"/>
      <c r="H52" s="110"/>
      <c r="I52" s="110"/>
    </row>
    <row r="53" spans="1:9" s="11" customFormat="1" x14ac:dyDescent="0.25">
      <c r="A53" s="37"/>
      <c r="B53" s="38" t="s">
        <v>177</v>
      </c>
      <c r="C53" s="39"/>
      <c r="D53" s="110"/>
      <c r="E53" s="110"/>
      <c r="F53" s="110"/>
      <c r="G53" s="110"/>
      <c r="H53" s="110"/>
      <c r="I53" s="110"/>
    </row>
    <row r="54" spans="1:9" s="11" customFormat="1" ht="27.4" customHeight="1" x14ac:dyDescent="0.25">
      <c r="A54" s="37"/>
      <c r="B54" s="265" t="s">
        <v>178</v>
      </c>
      <c r="C54" s="266"/>
      <c r="D54" s="110"/>
      <c r="E54" s="110"/>
      <c r="F54" s="110"/>
      <c r="G54" s="110"/>
      <c r="H54" s="110"/>
      <c r="I54" s="110"/>
    </row>
    <row r="55" spans="1:9" s="11" customFormat="1" ht="25.5" customHeight="1" x14ac:dyDescent="0.25">
      <c r="A55" s="37"/>
      <c r="B55" s="265" t="s">
        <v>179</v>
      </c>
      <c r="C55" s="266"/>
      <c r="D55" s="110"/>
      <c r="E55" s="110"/>
      <c r="F55" s="110"/>
      <c r="G55" s="110"/>
      <c r="H55" s="110"/>
      <c r="I55" s="110"/>
    </row>
    <row r="56" spans="1:9" s="11" customFormat="1" ht="21.75" customHeight="1" thickBot="1" x14ac:dyDescent="0.3">
      <c r="A56" s="54"/>
      <c r="B56" s="270" t="s">
        <v>180</v>
      </c>
      <c r="C56" s="182"/>
      <c r="D56" s="46"/>
      <c r="E56" s="46"/>
      <c r="F56" s="46"/>
      <c r="G56" s="46"/>
      <c r="H56" s="46"/>
      <c r="I56" s="46"/>
    </row>
    <row r="57" spans="1:9" s="11" customFormat="1" x14ac:dyDescent="0.25">
      <c r="A57" s="221" t="s">
        <v>181</v>
      </c>
      <c r="B57" s="259"/>
      <c r="C57" s="260"/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</row>
    <row r="58" spans="1:9" s="11" customFormat="1" x14ac:dyDescent="0.25">
      <c r="A58" s="37"/>
      <c r="B58" s="38" t="s">
        <v>182</v>
      </c>
      <c r="C58" s="39"/>
      <c r="D58" s="40"/>
      <c r="E58" s="40"/>
      <c r="F58" s="40"/>
      <c r="G58" s="40"/>
      <c r="H58" s="40"/>
      <c r="I58" s="40"/>
    </row>
    <row r="59" spans="1:9" s="11" customFormat="1" x14ac:dyDescent="0.25">
      <c r="A59" s="37"/>
      <c r="B59" s="38" t="s">
        <v>183</v>
      </c>
      <c r="C59" s="39"/>
      <c r="D59" s="40"/>
      <c r="E59" s="40"/>
      <c r="F59" s="40"/>
      <c r="G59" s="40"/>
      <c r="H59" s="40"/>
      <c r="I59" s="40"/>
    </row>
    <row r="60" spans="1:9" s="11" customFormat="1" x14ac:dyDescent="0.25">
      <c r="A60" s="37"/>
      <c r="B60" s="38" t="s">
        <v>184</v>
      </c>
      <c r="C60" s="39"/>
      <c r="D60" s="40"/>
      <c r="E60" s="40"/>
      <c r="F60" s="40"/>
      <c r="G60" s="40"/>
      <c r="H60" s="40"/>
      <c r="I60" s="40"/>
    </row>
    <row r="61" spans="1:9" s="11" customFormat="1" x14ac:dyDescent="0.25">
      <c r="A61" s="37"/>
      <c r="B61" s="38" t="s">
        <v>185</v>
      </c>
      <c r="C61" s="39"/>
      <c r="D61" s="40"/>
      <c r="E61" s="40"/>
      <c r="F61" s="40"/>
      <c r="G61" s="40"/>
      <c r="H61" s="40"/>
      <c r="I61" s="40"/>
    </row>
    <row r="62" spans="1:9" s="11" customFormat="1" x14ac:dyDescent="0.25">
      <c r="A62" s="30" t="s">
        <v>186</v>
      </c>
      <c r="B62" s="38"/>
      <c r="C62" s="39"/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</row>
    <row r="63" spans="1:9" s="11" customFormat="1" ht="23.25" customHeight="1" x14ac:dyDescent="0.25">
      <c r="A63" s="37"/>
      <c r="B63" s="265" t="s">
        <v>187</v>
      </c>
      <c r="C63" s="188"/>
      <c r="D63" s="40"/>
      <c r="E63" s="40"/>
      <c r="F63" s="40"/>
      <c r="G63" s="40"/>
      <c r="H63" s="40"/>
      <c r="I63" s="40"/>
    </row>
    <row r="64" spans="1:9" s="11" customFormat="1" x14ac:dyDescent="0.25">
      <c r="A64" s="37"/>
      <c r="B64" s="38" t="s">
        <v>188</v>
      </c>
      <c r="C64" s="39"/>
      <c r="D64" s="40"/>
      <c r="E64" s="40"/>
      <c r="F64" s="40"/>
      <c r="G64" s="40"/>
      <c r="H64" s="40"/>
      <c r="I64" s="40"/>
    </row>
    <row r="65" spans="1:9" s="11" customFormat="1" x14ac:dyDescent="0.25">
      <c r="A65" s="221" t="s">
        <v>189</v>
      </c>
      <c r="B65" s="259"/>
      <c r="C65" s="260"/>
      <c r="D65" s="34">
        <v>0</v>
      </c>
      <c r="E65" s="113">
        <v>621445</v>
      </c>
      <c r="F65" s="113">
        <f>E65</f>
        <v>621445</v>
      </c>
      <c r="G65" s="113">
        <v>621445</v>
      </c>
      <c r="H65" s="113">
        <f>G65</f>
        <v>621445</v>
      </c>
      <c r="I65" s="113">
        <f>H65-D65</f>
        <v>621445</v>
      </c>
    </row>
    <row r="66" spans="1:9" s="11" customFormat="1" x14ac:dyDescent="0.25">
      <c r="A66" s="221" t="s">
        <v>190</v>
      </c>
      <c r="B66" s="259"/>
      <c r="C66" s="260"/>
      <c r="D66" s="34">
        <v>0</v>
      </c>
      <c r="E66" s="113">
        <v>289</v>
      </c>
      <c r="F66" s="113">
        <f>E66</f>
        <v>289</v>
      </c>
      <c r="G66" s="113">
        <v>289</v>
      </c>
      <c r="H66" s="113">
        <f>G66</f>
        <v>289</v>
      </c>
      <c r="I66" s="113">
        <f>H66-D66</f>
        <v>289</v>
      </c>
    </row>
    <row r="67" spans="1:9" s="11" customFormat="1" x14ac:dyDescent="0.25">
      <c r="A67" s="41"/>
      <c r="B67" s="263"/>
      <c r="C67" s="264"/>
      <c r="D67" s="40"/>
      <c r="E67" s="40"/>
      <c r="F67" s="40"/>
      <c r="G67" s="40"/>
      <c r="H67" s="40"/>
      <c r="I67" s="40"/>
    </row>
    <row r="68" spans="1:9" s="11" customFormat="1" ht="24.75" customHeight="1" x14ac:dyDescent="0.25">
      <c r="A68" s="185" t="s">
        <v>191</v>
      </c>
      <c r="B68" s="273"/>
      <c r="C68" s="274"/>
      <c r="D68" s="34">
        <v>0</v>
      </c>
      <c r="E68" s="113">
        <f>E48+E57+E62+E65+E66</f>
        <v>621734</v>
      </c>
      <c r="F68" s="113">
        <f>F48+F57+F62+F65+F66</f>
        <v>621734</v>
      </c>
      <c r="G68" s="113">
        <f>G48+G57+G62+G65+G66</f>
        <v>621734</v>
      </c>
      <c r="H68" s="113">
        <f t="shared" ref="H68:I68" si="9">H48+H57+H62+H65+H66</f>
        <v>621734</v>
      </c>
      <c r="I68" s="113">
        <f t="shared" si="9"/>
        <v>621734</v>
      </c>
    </row>
    <row r="69" spans="1:9" s="11" customFormat="1" x14ac:dyDescent="0.25">
      <c r="A69" s="41"/>
      <c r="B69" s="263"/>
      <c r="C69" s="264"/>
      <c r="D69" s="40"/>
      <c r="E69" s="40"/>
      <c r="F69" s="40"/>
      <c r="G69" s="40"/>
      <c r="H69" s="40"/>
      <c r="I69" s="40"/>
    </row>
    <row r="70" spans="1:9" s="11" customFormat="1" x14ac:dyDescent="0.25">
      <c r="A70" s="225" t="s">
        <v>192</v>
      </c>
      <c r="B70" s="261"/>
      <c r="C70" s="262"/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</row>
    <row r="71" spans="1:9" s="11" customFormat="1" x14ac:dyDescent="0.25">
      <c r="A71" s="221" t="s">
        <v>193</v>
      </c>
      <c r="B71" s="259"/>
      <c r="C71" s="260"/>
      <c r="D71" s="110"/>
      <c r="E71" s="110"/>
      <c r="F71" s="110"/>
      <c r="G71" s="110"/>
      <c r="H71" s="110"/>
      <c r="I71" s="110"/>
    </row>
    <row r="72" spans="1:9" s="11" customFormat="1" x14ac:dyDescent="0.25">
      <c r="A72" s="41"/>
      <c r="B72" s="263"/>
      <c r="C72" s="264"/>
      <c r="D72" s="110"/>
      <c r="E72" s="110"/>
      <c r="F72" s="110"/>
      <c r="G72" s="110"/>
      <c r="H72" s="110"/>
      <c r="I72" s="110"/>
    </row>
    <row r="73" spans="1:9" s="11" customFormat="1" x14ac:dyDescent="0.25">
      <c r="A73" s="225" t="s">
        <v>194</v>
      </c>
      <c r="B73" s="261"/>
      <c r="C73" s="262"/>
      <c r="D73" s="43">
        <f>D43+D68+D70</f>
        <v>89277732</v>
      </c>
      <c r="E73" s="43">
        <f t="shared" ref="E73:I73" si="10">E43+E68+E70</f>
        <v>22408247</v>
      </c>
      <c r="F73" s="43">
        <f t="shared" si="10"/>
        <v>111685979</v>
      </c>
      <c r="G73" s="43">
        <f t="shared" si="10"/>
        <v>111685979</v>
      </c>
      <c r="H73" s="43">
        <f t="shared" si="10"/>
        <v>111685979</v>
      </c>
      <c r="I73" s="113">
        <f t="shared" si="10"/>
        <v>22408247</v>
      </c>
    </row>
    <row r="74" spans="1:9" s="11" customFormat="1" x14ac:dyDescent="0.25">
      <c r="A74" s="41"/>
      <c r="B74" s="263"/>
      <c r="C74" s="264"/>
      <c r="D74" s="110"/>
      <c r="E74" s="110"/>
      <c r="F74" s="110"/>
      <c r="G74" s="110"/>
      <c r="H74" s="110"/>
      <c r="I74" s="110"/>
    </row>
    <row r="75" spans="1:9" s="11" customFormat="1" x14ac:dyDescent="0.25">
      <c r="A75" s="267" t="s">
        <v>195</v>
      </c>
      <c r="B75" s="268"/>
      <c r="C75" s="269"/>
      <c r="D75" s="110"/>
      <c r="E75" s="110"/>
      <c r="F75" s="110"/>
      <c r="G75" s="110"/>
      <c r="H75" s="110"/>
      <c r="I75" s="110"/>
    </row>
    <row r="76" spans="1:9" s="11" customFormat="1" ht="23.25" customHeight="1" x14ac:dyDescent="0.25">
      <c r="A76" s="187" t="s">
        <v>196</v>
      </c>
      <c r="B76" s="265"/>
      <c r="C76" s="266"/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</row>
    <row r="77" spans="1:9" s="11" customFormat="1" ht="29.25" customHeight="1" x14ac:dyDescent="0.25">
      <c r="A77" s="187" t="s">
        <v>197</v>
      </c>
      <c r="B77" s="265"/>
      <c r="C77" s="266"/>
      <c r="D77" s="44">
        <v>0</v>
      </c>
      <c r="E77" s="44">
        <v>0</v>
      </c>
      <c r="F77" s="44">
        <v>0</v>
      </c>
      <c r="G77" s="44">
        <v>0</v>
      </c>
      <c r="H77" s="44">
        <v>0</v>
      </c>
      <c r="I77" s="44">
        <v>0</v>
      </c>
    </row>
    <row r="78" spans="1:9" s="11" customFormat="1" x14ac:dyDescent="0.25">
      <c r="A78" s="225" t="s">
        <v>198</v>
      </c>
      <c r="B78" s="261"/>
      <c r="C78" s="262"/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</row>
    <row r="79" spans="1:9" s="11" customFormat="1" ht="15.75" thickBot="1" x14ac:dyDescent="0.3">
      <c r="A79" s="45"/>
      <c r="B79" s="271"/>
      <c r="C79" s="272"/>
      <c r="D79" s="46"/>
      <c r="E79" s="46"/>
      <c r="F79" s="46"/>
      <c r="G79" s="46"/>
      <c r="H79" s="46"/>
      <c r="I79" s="46"/>
    </row>
    <row r="80" spans="1:9" s="11" customFormat="1" x14ac:dyDescent="0.25"/>
    <row r="81" s="11" customFormat="1" hidden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</sheetData>
  <mergeCells count="84">
    <mergeCell ref="A13:C13"/>
    <mergeCell ref="E6:E7"/>
    <mergeCell ref="B49:C49"/>
    <mergeCell ref="B54:C54"/>
    <mergeCell ref="B52:C52"/>
    <mergeCell ref="A8:C8"/>
    <mergeCell ref="A9:C9"/>
    <mergeCell ref="A10:C10"/>
    <mergeCell ref="A11:C11"/>
    <mergeCell ref="A12:C12"/>
    <mergeCell ref="D43:D44"/>
    <mergeCell ref="E43:E44"/>
    <mergeCell ref="B25:C25"/>
    <mergeCell ref="B26:C26"/>
    <mergeCell ref="B27:C27"/>
    <mergeCell ref="B28:C28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F17:F18"/>
    <mergeCell ref="G17:G18"/>
    <mergeCell ref="H17:H18"/>
    <mergeCell ref="A14:C14"/>
    <mergeCell ref="A15:C15"/>
    <mergeCell ref="A16:C16"/>
    <mergeCell ref="I17:I18"/>
    <mergeCell ref="A30:C30"/>
    <mergeCell ref="D17:D18"/>
    <mergeCell ref="E17:E18"/>
    <mergeCell ref="F43:F44"/>
    <mergeCell ref="G43:G44"/>
    <mergeCell ref="H43:H44"/>
    <mergeCell ref="I43:I44"/>
    <mergeCell ref="A17:C17"/>
    <mergeCell ref="B29:C29"/>
    <mergeCell ref="B19:C19"/>
    <mergeCell ref="B20:C20"/>
    <mergeCell ref="B21:C21"/>
    <mergeCell ref="B22:C22"/>
    <mergeCell ref="B23:C23"/>
    <mergeCell ref="B24:C24"/>
    <mergeCell ref="B79:C79"/>
    <mergeCell ref="A77:C77"/>
    <mergeCell ref="A78:C78"/>
    <mergeCell ref="A68:C68"/>
    <mergeCell ref="B69:C69"/>
    <mergeCell ref="A70:C70"/>
    <mergeCell ref="B72:C72"/>
    <mergeCell ref="A73:C73"/>
    <mergeCell ref="B74:C74"/>
    <mergeCell ref="B67:C67"/>
    <mergeCell ref="A48:C48"/>
    <mergeCell ref="A47:C47"/>
    <mergeCell ref="A76:C76"/>
    <mergeCell ref="A75:C75"/>
    <mergeCell ref="A66:C66"/>
    <mergeCell ref="A71:C71"/>
    <mergeCell ref="B63:C63"/>
    <mergeCell ref="B55:C55"/>
    <mergeCell ref="B56:C56"/>
    <mergeCell ref="B31:C31"/>
    <mergeCell ref="A57:C57"/>
    <mergeCell ref="A65:C65"/>
    <mergeCell ref="B32:C32"/>
    <mergeCell ref="B33:C33"/>
    <mergeCell ref="B34:C34"/>
    <mergeCell ref="B35:C35"/>
    <mergeCell ref="A37:C37"/>
    <mergeCell ref="A36:C36"/>
    <mergeCell ref="B38:C38"/>
    <mergeCell ref="A39:C39"/>
    <mergeCell ref="B40:C40"/>
    <mergeCell ref="B41:C41"/>
    <mergeCell ref="A45:C45"/>
  </mergeCells>
  <pageMargins left="0.70866141732283472" right="0.70866141732283472" top="0.74803149606299213" bottom="0.74803149606299213" header="0.31496062992125984" footer="0.31496062992125984"/>
  <pageSetup scale="74" fitToHeight="3" orientation="portrait" horizontalDpi="300" verticalDpi="300" r:id="rId1"/>
  <headerFooter>
    <oddHeader>&amp;RFORMATO 5</oddHeader>
    <oddFooter>&amp;RHoja &amp;P de 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5"/>
  <sheetViews>
    <sheetView zoomScaleNormal="100" workbookViewId="0">
      <selection activeCell="F21" sqref="F21"/>
    </sheetView>
  </sheetViews>
  <sheetFormatPr baseColWidth="10" defaultRowHeight="15" x14ac:dyDescent="0.25"/>
  <cols>
    <col min="1" max="1" width="2.7109375" customWidth="1"/>
    <col min="2" max="2" width="42.5703125" style="8" customWidth="1"/>
    <col min="3" max="3" width="12" bestFit="1" customWidth="1"/>
    <col min="4" max="4" width="12.140625" customWidth="1"/>
    <col min="5" max="5" width="12.5703125" customWidth="1"/>
    <col min="6" max="7" width="12" bestFit="1" customWidth="1"/>
    <col min="8" max="8" width="11.7109375" customWidth="1"/>
    <col min="10" max="10" width="13.140625" bestFit="1" customWidth="1"/>
  </cols>
  <sheetData>
    <row r="1" spans="1:10" x14ac:dyDescent="0.25">
      <c r="A1" s="195" t="str">
        <f>'FORMATO 5'!A1:I1</f>
        <v>ÓRGANO DE FISCALIZACIÓN SUPERIOR</v>
      </c>
      <c r="B1" s="196"/>
      <c r="C1" s="196"/>
      <c r="D1" s="196"/>
      <c r="E1" s="196"/>
      <c r="F1" s="196"/>
      <c r="G1" s="196"/>
      <c r="H1" s="296"/>
    </row>
    <row r="2" spans="1:10" x14ac:dyDescent="0.25">
      <c r="A2" s="231" t="s">
        <v>199</v>
      </c>
      <c r="B2" s="232"/>
      <c r="C2" s="232"/>
      <c r="D2" s="232"/>
      <c r="E2" s="232"/>
      <c r="F2" s="232"/>
      <c r="G2" s="232"/>
      <c r="H2" s="297"/>
    </row>
    <row r="3" spans="1:10" x14ac:dyDescent="0.25">
      <c r="A3" s="231" t="s">
        <v>200</v>
      </c>
      <c r="B3" s="232"/>
      <c r="C3" s="232"/>
      <c r="D3" s="232"/>
      <c r="E3" s="232"/>
      <c r="F3" s="232"/>
      <c r="G3" s="232"/>
      <c r="H3" s="297"/>
    </row>
    <row r="4" spans="1:10" x14ac:dyDescent="0.25">
      <c r="A4" s="231" t="s">
        <v>454</v>
      </c>
      <c r="B4" s="232"/>
      <c r="C4" s="232"/>
      <c r="D4" s="232"/>
      <c r="E4" s="232"/>
      <c r="F4" s="232"/>
      <c r="G4" s="232"/>
      <c r="H4" s="297"/>
    </row>
    <row r="5" spans="1:10" ht="15.75" thickBot="1" x14ac:dyDescent="0.3">
      <c r="A5" s="234" t="s">
        <v>1</v>
      </c>
      <c r="B5" s="235"/>
      <c r="C5" s="235"/>
      <c r="D5" s="235"/>
      <c r="E5" s="235"/>
      <c r="F5" s="235"/>
      <c r="G5" s="235"/>
      <c r="H5" s="298"/>
    </row>
    <row r="6" spans="1:10" ht="15.75" thickBot="1" x14ac:dyDescent="0.3">
      <c r="A6" s="195" t="s">
        <v>2</v>
      </c>
      <c r="B6" s="197"/>
      <c r="C6" s="282" t="s">
        <v>201</v>
      </c>
      <c r="D6" s="283"/>
      <c r="E6" s="283"/>
      <c r="F6" s="283"/>
      <c r="G6" s="284"/>
      <c r="H6" s="255" t="s">
        <v>449</v>
      </c>
    </row>
    <row r="7" spans="1:10" ht="34.5" thickBot="1" x14ac:dyDescent="0.3">
      <c r="A7" s="234"/>
      <c r="B7" s="236"/>
      <c r="C7" s="127" t="s">
        <v>102</v>
      </c>
      <c r="D7" s="127" t="s">
        <v>203</v>
      </c>
      <c r="E7" s="135" t="s">
        <v>204</v>
      </c>
      <c r="F7" s="135" t="s">
        <v>103</v>
      </c>
      <c r="G7" s="135" t="s">
        <v>105</v>
      </c>
      <c r="H7" s="256"/>
    </row>
    <row r="8" spans="1:10" x14ac:dyDescent="0.25">
      <c r="A8" s="294" t="s">
        <v>205</v>
      </c>
      <c r="B8" s="295"/>
      <c r="C8" s="47">
        <f t="shared" ref="C8:H8" si="0">C9+C17+C27+C37+C47+C57+C61+C69+C73</f>
        <v>89277732</v>
      </c>
      <c r="D8" s="154">
        <f t="shared" si="0"/>
        <v>21786514</v>
      </c>
      <c r="E8" s="47">
        <f t="shared" si="0"/>
        <v>111064246</v>
      </c>
      <c r="F8" s="47">
        <f t="shared" si="0"/>
        <v>89680865</v>
      </c>
      <c r="G8" s="47">
        <f t="shared" si="0"/>
        <v>88727150</v>
      </c>
      <c r="H8" s="47">
        <f t="shared" si="0"/>
        <v>21383381</v>
      </c>
      <c r="J8" s="7"/>
    </row>
    <row r="9" spans="1:10" x14ac:dyDescent="0.25">
      <c r="A9" s="30" t="s">
        <v>206</v>
      </c>
      <c r="B9" s="21"/>
      <c r="C9" s="47">
        <f>SUM(C10:C16)</f>
        <v>81907110</v>
      </c>
      <c r="D9" s="154">
        <f t="shared" ref="D9:H9" si="1">SUM(D10:D16)</f>
        <v>4358372</v>
      </c>
      <c r="E9" s="47">
        <f t="shared" si="1"/>
        <v>86265482</v>
      </c>
      <c r="F9" s="47">
        <f t="shared" si="1"/>
        <v>78893253</v>
      </c>
      <c r="G9" s="47">
        <f t="shared" si="1"/>
        <v>77939539</v>
      </c>
      <c r="H9" s="47">
        <f t="shared" si="1"/>
        <v>7372229</v>
      </c>
      <c r="J9" s="7"/>
    </row>
    <row r="10" spans="1:10" x14ac:dyDescent="0.25">
      <c r="A10" s="37"/>
      <c r="B10" s="21" t="s">
        <v>207</v>
      </c>
      <c r="C10" s="48">
        <v>19280664</v>
      </c>
      <c r="D10" s="112">
        <v>-1</v>
      </c>
      <c r="E10" s="50">
        <f>C10+D10</f>
        <v>19280663</v>
      </c>
      <c r="F10" s="112">
        <v>18315468</v>
      </c>
      <c r="G10" s="112">
        <v>18315468</v>
      </c>
      <c r="H10" s="49">
        <f>E10-F10</f>
        <v>965195</v>
      </c>
      <c r="J10" s="7"/>
    </row>
    <row r="11" spans="1:10" x14ac:dyDescent="0.25">
      <c r="A11" s="37"/>
      <c r="B11" s="21" t="s">
        <v>208</v>
      </c>
      <c r="C11" s="48">
        <v>29687379</v>
      </c>
      <c r="D11" s="112">
        <v>1151902</v>
      </c>
      <c r="E11" s="50">
        <f t="shared" ref="E11:E14" si="2">C11+D11</f>
        <v>30839281</v>
      </c>
      <c r="F11" s="112">
        <v>27241295</v>
      </c>
      <c r="G11" s="112">
        <v>27241295</v>
      </c>
      <c r="H11" s="49">
        <f t="shared" ref="H11:H14" si="3">E11-F11</f>
        <v>3597986</v>
      </c>
      <c r="J11" s="7"/>
    </row>
    <row r="12" spans="1:10" x14ac:dyDescent="0.25">
      <c r="A12" s="37"/>
      <c r="B12" s="21" t="s">
        <v>209</v>
      </c>
      <c r="C12" s="48">
        <v>12258945</v>
      </c>
      <c r="D12" s="112">
        <v>1001487</v>
      </c>
      <c r="E12" s="50">
        <f t="shared" si="2"/>
        <v>13260432</v>
      </c>
      <c r="F12" s="112">
        <v>13006386</v>
      </c>
      <c r="G12" s="112">
        <v>13006386</v>
      </c>
      <c r="H12" s="49">
        <f t="shared" si="3"/>
        <v>254046</v>
      </c>
      <c r="J12" s="7"/>
    </row>
    <row r="13" spans="1:10" x14ac:dyDescent="0.25">
      <c r="A13" s="37"/>
      <c r="B13" s="21" t="s">
        <v>210</v>
      </c>
      <c r="C13" s="48">
        <v>6688385</v>
      </c>
      <c r="D13" s="112">
        <v>349553</v>
      </c>
      <c r="E13" s="50">
        <f t="shared" si="2"/>
        <v>7037938</v>
      </c>
      <c r="F13" s="112">
        <v>7037938</v>
      </c>
      <c r="G13" s="112">
        <v>6084224</v>
      </c>
      <c r="H13" s="49">
        <f t="shared" si="3"/>
        <v>0</v>
      </c>
      <c r="J13" s="7"/>
    </row>
    <row r="14" spans="1:10" x14ac:dyDescent="0.25">
      <c r="A14" s="37"/>
      <c r="B14" s="21" t="s">
        <v>211</v>
      </c>
      <c r="C14" s="48">
        <v>13991737</v>
      </c>
      <c r="D14" s="112">
        <v>1855431</v>
      </c>
      <c r="E14" s="50">
        <f t="shared" si="2"/>
        <v>15847168</v>
      </c>
      <c r="F14" s="112">
        <v>13292166</v>
      </c>
      <c r="G14" s="112">
        <v>13292166</v>
      </c>
      <c r="H14" s="49">
        <f t="shared" si="3"/>
        <v>2555002</v>
      </c>
      <c r="J14" s="7"/>
    </row>
    <row r="15" spans="1:10" x14ac:dyDescent="0.25">
      <c r="A15" s="37"/>
      <c r="B15" s="21" t="s">
        <v>212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  <c r="J15" s="7"/>
    </row>
    <row r="16" spans="1:10" x14ac:dyDescent="0.25">
      <c r="A16" s="37"/>
      <c r="B16" s="21" t="s">
        <v>213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  <c r="J16" s="7"/>
    </row>
    <row r="17" spans="1:10" x14ac:dyDescent="0.25">
      <c r="A17" s="30" t="s">
        <v>214</v>
      </c>
      <c r="B17" s="21"/>
      <c r="C17" s="51">
        <f>SUM(C18:C26)</f>
        <v>2652000</v>
      </c>
      <c r="D17" s="159">
        <f>SUM(D18:D26)</f>
        <v>300994</v>
      </c>
      <c r="E17" s="43">
        <f t="shared" ref="E17:E56" si="4">C17+D17</f>
        <v>2952994</v>
      </c>
      <c r="F17" s="52">
        <f>SUM(F18:F26)</f>
        <v>2952994</v>
      </c>
      <c r="G17" s="52">
        <f>SUM(G18:G26)</f>
        <v>2952994</v>
      </c>
      <c r="H17" s="43">
        <f t="shared" ref="H17:H48" si="5">E17-F17</f>
        <v>0</v>
      </c>
      <c r="J17" s="7"/>
    </row>
    <row r="18" spans="1:10" ht="22.5" x14ac:dyDescent="0.25">
      <c r="A18" s="37"/>
      <c r="B18" s="21" t="s">
        <v>215</v>
      </c>
      <c r="C18" s="160">
        <v>1225000</v>
      </c>
      <c r="D18" s="112">
        <v>-2393</v>
      </c>
      <c r="E18" s="112">
        <f t="shared" si="4"/>
        <v>1222607</v>
      </c>
      <c r="F18" s="112">
        <v>1222607</v>
      </c>
      <c r="G18" s="112">
        <v>1222607</v>
      </c>
      <c r="H18" s="112">
        <f t="shared" si="5"/>
        <v>0</v>
      </c>
      <c r="J18" s="7"/>
    </row>
    <row r="19" spans="1:10" x14ac:dyDescent="0.25">
      <c r="A19" s="37"/>
      <c r="B19" s="21" t="s">
        <v>216</v>
      </c>
      <c r="C19" s="160">
        <v>81000</v>
      </c>
      <c r="D19" s="112">
        <v>18051</v>
      </c>
      <c r="E19" s="112">
        <f t="shared" si="4"/>
        <v>99051</v>
      </c>
      <c r="F19" s="112">
        <v>99051</v>
      </c>
      <c r="G19" s="112">
        <v>99051</v>
      </c>
      <c r="H19" s="112">
        <f t="shared" si="5"/>
        <v>0</v>
      </c>
      <c r="J19" s="7"/>
    </row>
    <row r="20" spans="1:10" ht="22.5" x14ac:dyDescent="0.25">
      <c r="A20" s="37"/>
      <c r="B20" s="21" t="s">
        <v>217</v>
      </c>
      <c r="C20" s="160">
        <v>0</v>
      </c>
      <c r="D20" s="112">
        <v>0</v>
      </c>
      <c r="E20" s="112">
        <f t="shared" si="4"/>
        <v>0</v>
      </c>
      <c r="F20" s="112">
        <v>0</v>
      </c>
      <c r="G20" s="112">
        <v>0</v>
      </c>
      <c r="H20" s="112">
        <f t="shared" si="5"/>
        <v>0</v>
      </c>
      <c r="J20" s="7"/>
    </row>
    <row r="21" spans="1:10" ht="22.5" x14ac:dyDescent="0.25">
      <c r="A21" s="37"/>
      <c r="B21" s="21" t="s">
        <v>218</v>
      </c>
      <c r="C21" s="160">
        <v>38500</v>
      </c>
      <c r="D21" s="112">
        <v>83452</v>
      </c>
      <c r="E21" s="112">
        <f t="shared" si="4"/>
        <v>121952</v>
      </c>
      <c r="F21" s="112">
        <v>121952</v>
      </c>
      <c r="G21" s="112">
        <v>121952</v>
      </c>
      <c r="H21" s="112">
        <f t="shared" si="5"/>
        <v>0</v>
      </c>
      <c r="J21" s="7"/>
    </row>
    <row r="22" spans="1:10" x14ac:dyDescent="0.25">
      <c r="A22" s="37"/>
      <c r="B22" s="21" t="s">
        <v>219</v>
      </c>
      <c r="C22" s="112">
        <v>26000</v>
      </c>
      <c r="D22" s="112">
        <v>-9048</v>
      </c>
      <c r="E22" s="112">
        <f t="shared" si="4"/>
        <v>16952</v>
      </c>
      <c r="F22" s="112">
        <v>16952</v>
      </c>
      <c r="G22" s="112">
        <v>16952</v>
      </c>
      <c r="H22" s="112">
        <f t="shared" si="5"/>
        <v>0</v>
      </c>
      <c r="J22" s="7"/>
    </row>
    <row r="23" spans="1:10" x14ac:dyDescent="0.25">
      <c r="A23" s="37"/>
      <c r="B23" s="21" t="s">
        <v>220</v>
      </c>
      <c r="C23" s="160">
        <v>957000</v>
      </c>
      <c r="D23" s="112">
        <v>153736</v>
      </c>
      <c r="E23" s="112">
        <f t="shared" si="4"/>
        <v>1110736</v>
      </c>
      <c r="F23" s="112">
        <v>1110736</v>
      </c>
      <c r="G23" s="112">
        <v>1110736</v>
      </c>
      <c r="H23" s="112">
        <f t="shared" si="5"/>
        <v>0</v>
      </c>
      <c r="J23" s="7"/>
    </row>
    <row r="24" spans="1:10" ht="22.5" x14ac:dyDescent="0.25">
      <c r="A24" s="37"/>
      <c r="B24" s="21" t="s">
        <v>221</v>
      </c>
      <c r="C24" s="112">
        <v>15500</v>
      </c>
      <c r="D24" s="112">
        <v>12410</v>
      </c>
      <c r="E24" s="112">
        <f t="shared" si="4"/>
        <v>27910</v>
      </c>
      <c r="F24" s="112">
        <v>27910</v>
      </c>
      <c r="G24" s="112">
        <v>27910</v>
      </c>
      <c r="H24" s="112">
        <f t="shared" si="5"/>
        <v>0</v>
      </c>
      <c r="J24" s="7"/>
    </row>
    <row r="25" spans="1:10" x14ac:dyDescent="0.25">
      <c r="A25" s="37"/>
      <c r="B25" s="21" t="s">
        <v>222</v>
      </c>
      <c r="C25" s="112">
        <v>0</v>
      </c>
      <c r="D25" s="112">
        <v>0</v>
      </c>
      <c r="E25" s="112">
        <f t="shared" si="4"/>
        <v>0</v>
      </c>
      <c r="F25" s="112">
        <v>0</v>
      </c>
      <c r="G25" s="112">
        <v>0</v>
      </c>
      <c r="H25" s="112">
        <f t="shared" si="5"/>
        <v>0</v>
      </c>
      <c r="J25" s="7"/>
    </row>
    <row r="26" spans="1:10" x14ac:dyDescent="0.25">
      <c r="A26" s="37"/>
      <c r="B26" s="21" t="s">
        <v>223</v>
      </c>
      <c r="C26" s="112">
        <v>309000</v>
      </c>
      <c r="D26" s="112">
        <v>44786</v>
      </c>
      <c r="E26" s="112">
        <f t="shared" si="4"/>
        <v>353786</v>
      </c>
      <c r="F26" s="163">
        <v>353786</v>
      </c>
      <c r="G26" s="112">
        <v>353786</v>
      </c>
      <c r="H26" s="112">
        <f t="shared" si="5"/>
        <v>0</v>
      </c>
      <c r="J26" s="7"/>
    </row>
    <row r="27" spans="1:10" x14ac:dyDescent="0.25">
      <c r="A27" s="30" t="s">
        <v>224</v>
      </c>
      <c r="B27" s="21"/>
      <c r="C27" s="51">
        <f>SUM(C28:C36)</f>
        <v>4668622</v>
      </c>
      <c r="D27" s="154">
        <f>SUM(D28:D36)</f>
        <v>3872370</v>
      </c>
      <c r="E27" s="43">
        <f t="shared" si="4"/>
        <v>8540992</v>
      </c>
      <c r="F27" s="52">
        <f>SUM(F28:F36)</f>
        <v>6586602</v>
      </c>
      <c r="G27" s="52">
        <f>SUM(G28:G36)</f>
        <v>6586602</v>
      </c>
      <c r="H27" s="43">
        <f t="shared" si="5"/>
        <v>1954390</v>
      </c>
      <c r="J27" s="7"/>
    </row>
    <row r="28" spans="1:10" x14ac:dyDescent="0.25">
      <c r="A28" s="37"/>
      <c r="B28" s="21" t="s">
        <v>225</v>
      </c>
      <c r="C28" s="160">
        <v>1107800</v>
      </c>
      <c r="D28" s="112">
        <v>-75421</v>
      </c>
      <c r="E28" s="112">
        <f t="shared" si="4"/>
        <v>1032379</v>
      </c>
      <c r="F28" s="112">
        <v>1032379</v>
      </c>
      <c r="G28" s="112">
        <v>1032379</v>
      </c>
      <c r="H28" s="112">
        <f t="shared" si="5"/>
        <v>0</v>
      </c>
      <c r="J28" s="7"/>
    </row>
    <row r="29" spans="1:10" x14ac:dyDescent="0.25">
      <c r="A29" s="37"/>
      <c r="B29" s="21" t="s">
        <v>226</v>
      </c>
      <c r="C29" s="160">
        <v>0</v>
      </c>
      <c r="D29" s="112">
        <v>0</v>
      </c>
      <c r="E29" s="112">
        <f t="shared" si="4"/>
        <v>0</v>
      </c>
      <c r="F29" s="112">
        <v>0</v>
      </c>
      <c r="G29" s="112">
        <v>0</v>
      </c>
      <c r="H29" s="112">
        <f t="shared" si="5"/>
        <v>0</v>
      </c>
      <c r="J29" s="7"/>
    </row>
    <row r="30" spans="1:10" ht="22.5" x14ac:dyDescent="0.25">
      <c r="A30" s="37"/>
      <c r="B30" s="21" t="s">
        <v>227</v>
      </c>
      <c r="C30" s="160">
        <v>2049500</v>
      </c>
      <c r="D30" s="112">
        <v>671012</v>
      </c>
      <c r="E30" s="112">
        <f t="shared" si="4"/>
        <v>2720512</v>
      </c>
      <c r="F30" s="112">
        <v>2720512</v>
      </c>
      <c r="G30" s="112">
        <v>2720512</v>
      </c>
      <c r="H30" s="112">
        <f t="shared" si="5"/>
        <v>0</v>
      </c>
      <c r="J30" s="7"/>
    </row>
    <row r="31" spans="1:10" x14ac:dyDescent="0.25">
      <c r="A31" s="37"/>
      <c r="B31" s="21" t="s">
        <v>228</v>
      </c>
      <c r="C31" s="160">
        <v>408800</v>
      </c>
      <c r="D31" s="112">
        <v>-26333</v>
      </c>
      <c r="E31" s="112">
        <f t="shared" si="4"/>
        <v>382467</v>
      </c>
      <c r="F31" s="112">
        <v>382467</v>
      </c>
      <c r="G31" s="112">
        <v>382467</v>
      </c>
      <c r="H31" s="112">
        <f t="shared" si="5"/>
        <v>0</v>
      </c>
      <c r="J31" s="7"/>
    </row>
    <row r="32" spans="1:10" ht="22.5" x14ac:dyDescent="0.25">
      <c r="A32" s="37"/>
      <c r="B32" s="21" t="s">
        <v>229</v>
      </c>
      <c r="C32" s="160">
        <v>537000</v>
      </c>
      <c r="D32" s="112">
        <v>2251015</v>
      </c>
      <c r="E32" s="112">
        <f t="shared" si="4"/>
        <v>2788015</v>
      </c>
      <c r="F32" s="112">
        <v>833625</v>
      </c>
      <c r="G32" s="112">
        <v>833625</v>
      </c>
      <c r="H32" s="112">
        <f t="shared" si="5"/>
        <v>1954390</v>
      </c>
      <c r="J32" s="7"/>
    </row>
    <row r="33" spans="1:10" x14ac:dyDescent="0.25">
      <c r="A33" s="37"/>
      <c r="B33" s="21" t="s">
        <v>230</v>
      </c>
      <c r="C33" s="160">
        <v>5000</v>
      </c>
      <c r="D33" s="112">
        <v>-1520</v>
      </c>
      <c r="E33" s="112">
        <f t="shared" si="4"/>
        <v>3480</v>
      </c>
      <c r="F33" s="112">
        <v>3480</v>
      </c>
      <c r="G33" s="112">
        <v>3480</v>
      </c>
      <c r="H33" s="112">
        <f t="shared" si="5"/>
        <v>0</v>
      </c>
      <c r="J33" s="7"/>
    </row>
    <row r="34" spans="1:10" x14ac:dyDescent="0.25">
      <c r="A34" s="37"/>
      <c r="B34" s="21" t="s">
        <v>231</v>
      </c>
      <c r="C34" s="160">
        <v>27200</v>
      </c>
      <c r="D34" s="112">
        <v>76918</v>
      </c>
      <c r="E34" s="112">
        <f t="shared" si="4"/>
        <v>104118</v>
      </c>
      <c r="F34" s="112">
        <v>104118</v>
      </c>
      <c r="G34" s="112">
        <v>104118</v>
      </c>
      <c r="H34" s="112">
        <f t="shared" si="5"/>
        <v>0</v>
      </c>
      <c r="J34" s="7"/>
    </row>
    <row r="35" spans="1:10" x14ac:dyDescent="0.25">
      <c r="A35" s="37"/>
      <c r="B35" s="21" t="s">
        <v>232</v>
      </c>
      <c r="C35" s="160">
        <v>481822</v>
      </c>
      <c r="D35" s="112">
        <v>963942</v>
      </c>
      <c r="E35" s="112">
        <f t="shared" si="4"/>
        <v>1445764</v>
      </c>
      <c r="F35" s="112">
        <v>1445764</v>
      </c>
      <c r="G35" s="112">
        <v>1445764</v>
      </c>
      <c r="H35" s="112">
        <f t="shared" si="5"/>
        <v>0</v>
      </c>
      <c r="J35" s="7"/>
    </row>
    <row r="36" spans="1:10" ht="15.75" thickBot="1" x14ac:dyDescent="0.3">
      <c r="A36" s="54"/>
      <c r="B36" s="29" t="s">
        <v>233</v>
      </c>
      <c r="C36" s="161">
        <v>51500</v>
      </c>
      <c r="D36" s="161">
        <v>12757</v>
      </c>
      <c r="E36" s="161">
        <f t="shared" si="4"/>
        <v>64257</v>
      </c>
      <c r="F36" s="161">
        <v>64257</v>
      </c>
      <c r="G36" s="161">
        <v>64257</v>
      </c>
      <c r="H36" s="161">
        <f t="shared" si="5"/>
        <v>0</v>
      </c>
      <c r="J36" s="7"/>
    </row>
    <row r="37" spans="1:10" ht="26.1" customHeight="1" x14ac:dyDescent="0.25">
      <c r="A37" s="187" t="s">
        <v>416</v>
      </c>
      <c r="B37" s="188"/>
      <c r="C37" s="149">
        <f>SUM(C38:C46)</f>
        <v>0</v>
      </c>
      <c r="D37" s="149">
        <f>SUM(D38:D46)</f>
        <v>0</v>
      </c>
      <c r="E37" s="34">
        <f t="shared" si="4"/>
        <v>0</v>
      </c>
      <c r="F37" s="148">
        <f>SUM(F38)</f>
        <v>0</v>
      </c>
      <c r="G37" s="148">
        <f>SUM(G38)</f>
        <v>0</v>
      </c>
      <c r="H37" s="34">
        <f t="shared" si="5"/>
        <v>0</v>
      </c>
      <c r="J37" s="7"/>
    </row>
    <row r="38" spans="1:10" ht="18" customHeight="1" x14ac:dyDescent="0.25">
      <c r="A38" s="37"/>
      <c r="B38" s="21" t="s">
        <v>234</v>
      </c>
      <c r="C38" s="160">
        <v>0</v>
      </c>
      <c r="D38" s="112">
        <v>0</v>
      </c>
      <c r="E38" s="112">
        <f t="shared" si="4"/>
        <v>0</v>
      </c>
      <c r="F38" s="112">
        <v>0</v>
      </c>
      <c r="G38" s="112">
        <f>F38</f>
        <v>0</v>
      </c>
      <c r="H38" s="112">
        <f t="shared" si="5"/>
        <v>0</v>
      </c>
      <c r="J38" s="7"/>
    </row>
    <row r="39" spans="1:10" x14ac:dyDescent="0.25">
      <c r="A39" s="37"/>
      <c r="B39" s="21" t="s">
        <v>235</v>
      </c>
      <c r="C39" s="160">
        <v>0</v>
      </c>
      <c r="D39" s="112">
        <v>0</v>
      </c>
      <c r="E39" s="112">
        <v>0</v>
      </c>
      <c r="F39" s="112">
        <v>0</v>
      </c>
      <c r="G39" s="112">
        <v>0</v>
      </c>
      <c r="H39" s="112">
        <v>0</v>
      </c>
      <c r="J39" s="7"/>
    </row>
    <row r="40" spans="1:10" x14ac:dyDescent="0.25">
      <c r="A40" s="37"/>
      <c r="B40" s="21" t="s">
        <v>236</v>
      </c>
      <c r="C40" s="160">
        <v>0</v>
      </c>
      <c r="D40" s="112">
        <v>0</v>
      </c>
      <c r="E40" s="112">
        <v>0</v>
      </c>
      <c r="F40" s="112">
        <v>0</v>
      </c>
      <c r="G40" s="112">
        <v>0</v>
      </c>
      <c r="H40" s="112">
        <v>0</v>
      </c>
      <c r="J40" s="7"/>
    </row>
    <row r="41" spans="1:10" x14ac:dyDescent="0.25">
      <c r="A41" s="37"/>
      <c r="B41" s="21" t="s">
        <v>237</v>
      </c>
      <c r="C41" s="160">
        <v>0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  <c r="J41" s="7"/>
    </row>
    <row r="42" spans="1:10" x14ac:dyDescent="0.25">
      <c r="A42" s="37"/>
      <c r="B42" s="21" t="s">
        <v>238</v>
      </c>
      <c r="C42" s="160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  <c r="J42" s="7"/>
    </row>
    <row r="43" spans="1:10" ht="22.5" x14ac:dyDescent="0.25">
      <c r="A43" s="37"/>
      <c r="B43" s="21" t="s">
        <v>239</v>
      </c>
      <c r="C43" s="160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  <c r="J43" s="7"/>
    </row>
    <row r="44" spans="1:10" x14ac:dyDescent="0.25">
      <c r="A44" s="37"/>
      <c r="B44" s="21" t="s">
        <v>240</v>
      </c>
      <c r="C44" s="160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  <c r="J44" s="7"/>
    </row>
    <row r="45" spans="1:10" x14ac:dyDescent="0.25">
      <c r="A45" s="37"/>
      <c r="B45" s="21" t="s">
        <v>241</v>
      </c>
      <c r="C45" s="160">
        <v>0</v>
      </c>
      <c r="D45" s="112">
        <v>0</v>
      </c>
      <c r="E45" s="112">
        <v>0</v>
      </c>
      <c r="F45" s="112">
        <v>0</v>
      </c>
      <c r="G45" s="112">
        <v>0</v>
      </c>
      <c r="H45" s="112">
        <v>0</v>
      </c>
      <c r="J45" s="7"/>
    </row>
    <row r="46" spans="1:10" x14ac:dyDescent="0.25">
      <c r="A46" s="37"/>
      <c r="B46" s="21" t="s">
        <v>242</v>
      </c>
      <c r="C46" s="160">
        <v>0</v>
      </c>
      <c r="D46" s="112">
        <v>0</v>
      </c>
      <c r="E46" s="112">
        <v>0</v>
      </c>
      <c r="F46" s="112">
        <v>0</v>
      </c>
      <c r="G46" s="112">
        <v>0</v>
      </c>
      <c r="H46" s="112">
        <v>0</v>
      </c>
      <c r="J46" s="7"/>
    </row>
    <row r="47" spans="1:10" ht="24.6" customHeight="1" x14ac:dyDescent="0.25">
      <c r="A47" s="187" t="s">
        <v>243</v>
      </c>
      <c r="B47" s="188"/>
      <c r="C47" s="51">
        <f>SUM(C48:C56)</f>
        <v>50000</v>
      </c>
      <c r="D47" s="154">
        <f>SUM(D48:D56)</f>
        <v>8554778</v>
      </c>
      <c r="E47" s="43">
        <f t="shared" si="4"/>
        <v>8604778</v>
      </c>
      <c r="F47" s="52">
        <f>SUM(F48:F56)</f>
        <v>1248016</v>
      </c>
      <c r="G47" s="52">
        <f>SUM(G48:G56)</f>
        <v>1248015</v>
      </c>
      <c r="H47" s="113">
        <f t="shared" si="5"/>
        <v>7356762</v>
      </c>
      <c r="J47" s="7"/>
    </row>
    <row r="48" spans="1:10" x14ac:dyDescent="0.25">
      <c r="A48" s="37"/>
      <c r="B48" s="21" t="s">
        <v>244</v>
      </c>
      <c r="C48" s="112">
        <v>50000</v>
      </c>
      <c r="D48" s="112">
        <v>4224940</v>
      </c>
      <c r="E48" s="112">
        <f t="shared" si="4"/>
        <v>4274940</v>
      </c>
      <c r="F48" s="49">
        <v>1168178</v>
      </c>
      <c r="G48" s="112">
        <v>1168177</v>
      </c>
      <c r="H48" s="112">
        <f t="shared" si="5"/>
        <v>3106762</v>
      </c>
      <c r="J48" s="7"/>
    </row>
    <row r="49" spans="1:10" x14ac:dyDescent="0.25">
      <c r="A49" s="37"/>
      <c r="B49" s="21" t="s">
        <v>245</v>
      </c>
      <c r="C49" s="112">
        <v>0</v>
      </c>
      <c r="D49" s="112">
        <v>0</v>
      </c>
      <c r="E49" s="112">
        <f t="shared" si="4"/>
        <v>0</v>
      </c>
      <c r="F49" s="112">
        <v>0</v>
      </c>
      <c r="G49" s="112">
        <v>0</v>
      </c>
      <c r="H49" s="112">
        <v>0</v>
      </c>
      <c r="J49" s="7"/>
    </row>
    <row r="50" spans="1:10" x14ac:dyDescent="0.25">
      <c r="A50" s="37"/>
      <c r="B50" s="21" t="s">
        <v>246</v>
      </c>
      <c r="C50" s="112">
        <v>0</v>
      </c>
      <c r="D50" s="112">
        <v>0</v>
      </c>
      <c r="E50" s="112">
        <f t="shared" si="4"/>
        <v>0</v>
      </c>
      <c r="F50" s="112">
        <v>0</v>
      </c>
      <c r="G50" s="112">
        <v>0</v>
      </c>
      <c r="H50" s="112">
        <v>0</v>
      </c>
    </row>
    <row r="51" spans="1:10" x14ac:dyDescent="0.25">
      <c r="A51" s="37"/>
      <c r="B51" s="21" t="s">
        <v>247</v>
      </c>
      <c r="C51" s="112">
        <v>0</v>
      </c>
      <c r="D51" s="112">
        <v>0</v>
      </c>
      <c r="E51" s="112">
        <f t="shared" si="4"/>
        <v>0</v>
      </c>
      <c r="F51" s="112">
        <v>0</v>
      </c>
      <c r="G51" s="112">
        <v>0</v>
      </c>
      <c r="H51" s="112">
        <v>0</v>
      </c>
    </row>
    <row r="52" spans="1:10" x14ac:dyDescent="0.25">
      <c r="A52" s="37"/>
      <c r="B52" s="21" t="s">
        <v>248</v>
      </c>
      <c r="C52" s="112">
        <v>0</v>
      </c>
      <c r="D52" s="112">
        <v>0</v>
      </c>
      <c r="E52" s="112">
        <f t="shared" si="4"/>
        <v>0</v>
      </c>
      <c r="F52" s="112">
        <v>0</v>
      </c>
      <c r="G52" s="112">
        <v>0</v>
      </c>
      <c r="H52" s="112">
        <v>0</v>
      </c>
    </row>
    <row r="53" spans="1:10" x14ac:dyDescent="0.25">
      <c r="A53" s="37"/>
      <c r="B53" s="21" t="s">
        <v>249</v>
      </c>
      <c r="C53" s="112">
        <v>0</v>
      </c>
      <c r="D53" s="112">
        <v>74594</v>
      </c>
      <c r="E53" s="112">
        <f t="shared" si="4"/>
        <v>74594</v>
      </c>
      <c r="F53" s="112">
        <v>24594</v>
      </c>
      <c r="G53" s="112">
        <v>24594</v>
      </c>
      <c r="H53" s="112">
        <f t="shared" ref="H53:H56" si="6">E53-F53</f>
        <v>50000</v>
      </c>
    </row>
    <row r="54" spans="1:10" x14ac:dyDescent="0.25">
      <c r="A54" s="37"/>
      <c r="B54" s="21" t="s">
        <v>250</v>
      </c>
      <c r="C54" s="112">
        <v>0</v>
      </c>
      <c r="D54" s="112">
        <v>0</v>
      </c>
      <c r="E54" s="112">
        <f t="shared" si="4"/>
        <v>0</v>
      </c>
      <c r="F54" s="112">
        <v>0</v>
      </c>
      <c r="G54" s="112">
        <v>0</v>
      </c>
      <c r="H54" s="112">
        <f t="shared" si="6"/>
        <v>0</v>
      </c>
    </row>
    <row r="55" spans="1:10" x14ac:dyDescent="0.25">
      <c r="A55" s="37"/>
      <c r="B55" s="21" t="s">
        <v>251</v>
      </c>
      <c r="C55" s="112">
        <v>0</v>
      </c>
      <c r="D55" s="112">
        <v>4200000</v>
      </c>
      <c r="E55" s="112">
        <f t="shared" si="4"/>
        <v>4200000</v>
      </c>
      <c r="F55" s="112">
        <v>0</v>
      </c>
      <c r="G55" s="112">
        <v>0</v>
      </c>
      <c r="H55" s="112">
        <f t="shared" si="6"/>
        <v>4200000</v>
      </c>
    </row>
    <row r="56" spans="1:10" x14ac:dyDescent="0.25">
      <c r="A56" s="37"/>
      <c r="B56" s="21" t="s">
        <v>252</v>
      </c>
      <c r="C56" s="112">
        <v>0</v>
      </c>
      <c r="D56" s="112">
        <v>55244</v>
      </c>
      <c r="E56" s="112">
        <f t="shared" si="4"/>
        <v>55244</v>
      </c>
      <c r="F56" s="112">
        <v>55244</v>
      </c>
      <c r="G56" s="112">
        <v>55244</v>
      </c>
      <c r="H56" s="112">
        <f t="shared" si="6"/>
        <v>0</v>
      </c>
    </row>
    <row r="57" spans="1:10" x14ac:dyDescent="0.25">
      <c r="A57" s="30" t="s">
        <v>253</v>
      </c>
      <c r="B57" s="21"/>
      <c r="C57" s="158">
        <f>SUM(C58:C60)</f>
        <v>0</v>
      </c>
      <c r="D57" s="158">
        <f t="shared" ref="D57:H57" si="7">SUM(D58:D60)</f>
        <v>4700000</v>
      </c>
      <c r="E57" s="158">
        <f t="shared" si="7"/>
        <v>4700000</v>
      </c>
      <c r="F57" s="158">
        <f t="shared" si="7"/>
        <v>0</v>
      </c>
      <c r="G57" s="158">
        <f t="shared" si="7"/>
        <v>0</v>
      </c>
      <c r="H57" s="158">
        <f t="shared" si="7"/>
        <v>4700000</v>
      </c>
    </row>
    <row r="58" spans="1:10" x14ac:dyDescent="0.25">
      <c r="A58" s="37"/>
      <c r="B58" s="21" t="s">
        <v>254</v>
      </c>
      <c r="C58" s="156"/>
      <c r="D58" s="155"/>
      <c r="E58" s="155"/>
      <c r="F58" s="155"/>
      <c r="G58" s="155"/>
      <c r="H58" s="157"/>
    </row>
    <row r="59" spans="1:10" x14ac:dyDescent="0.25">
      <c r="A59" s="37"/>
      <c r="B59" s="21" t="s">
        <v>255</v>
      </c>
      <c r="C59" s="156">
        <v>0</v>
      </c>
      <c r="D59" s="155">
        <v>4700000</v>
      </c>
      <c r="E59" s="155">
        <f>C59+D59</f>
        <v>4700000</v>
      </c>
      <c r="F59" s="155">
        <v>0</v>
      </c>
      <c r="G59" s="155">
        <v>0</v>
      </c>
      <c r="H59" s="155">
        <f t="shared" ref="H59" si="8">E59-F59</f>
        <v>4700000</v>
      </c>
    </row>
    <row r="60" spans="1:10" ht="15.75" thickBot="1" x14ac:dyDescent="0.3">
      <c r="A60" s="54"/>
      <c r="B60" s="29" t="s">
        <v>256</v>
      </c>
      <c r="C60" s="97"/>
      <c r="D60" s="150"/>
      <c r="E60" s="96"/>
      <c r="F60" s="95"/>
      <c r="G60" s="95"/>
      <c r="H60" s="96"/>
    </row>
    <row r="61" spans="1:10" ht="23.25" customHeight="1" x14ac:dyDescent="0.25">
      <c r="A61" s="187" t="s">
        <v>257</v>
      </c>
      <c r="B61" s="188"/>
      <c r="C61" s="48"/>
      <c r="D61" s="49"/>
      <c r="E61" s="50"/>
      <c r="F61" s="49"/>
      <c r="G61" s="49"/>
      <c r="H61" s="50"/>
    </row>
    <row r="62" spans="1:10" ht="22.5" x14ac:dyDescent="0.25">
      <c r="A62" s="37"/>
      <c r="B62" s="21" t="s">
        <v>258</v>
      </c>
      <c r="C62" s="48"/>
      <c r="D62" s="49"/>
      <c r="E62" s="50"/>
      <c r="F62" s="49"/>
      <c r="G62" s="49"/>
      <c r="H62" s="50"/>
    </row>
    <row r="63" spans="1:10" x14ac:dyDescent="0.25">
      <c r="A63" s="37"/>
      <c r="B63" s="21" t="s">
        <v>259</v>
      </c>
      <c r="C63" s="48"/>
      <c r="D63" s="49"/>
      <c r="E63" s="50"/>
      <c r="F63" s="49"/>
      <c r="G63" s="49"/>
      <c r="H63" s="50"/>
    </row>
    <row r="64" spans="1:10" x14ac:dyDescent="0.25">
      <c r="A64" s="37"/>
      <c r="B64" s="21" t="s">
        <v>260</v>
      </c>
      <c r="C64" s="48"/>
      <c r="D64" s="49"/>
      <c r="E64" s="50"/>
      <c r="F64" s="49"/>
      <c r="G64" s="49"/>
      <c r="H64" s="50"/>
    </row>
    <row r="65" spans="1:8" x14ac:dyDescent="0.25">
      <c r="A65" s="37"/>
      <c r="B65" s="21" t="s">
        <v>261</v>
      </c>
      <c r="C65" s="48"/>
      <c r="D65" s="49"/>
      <c r="E65" s="50"/>
      <c r="F65" s="49"/>
      <c r="G65" s="49"/>
      <c r="H65" s="50"/>
    </row>
    <row r="66" spans="1:8" ht="33.75" x14ac:dyDescent="0.25">
      <c r="A66" s="37"/>
      <c r="B66" s="21" t="s">
        <v>417</v>
      </c>
      <c r="C66" s="48"/>
      <c r="D66" s="49"/>
      <c r="E66" s="50"/>
      <c r="F66" s="49"/>
      <c r="G66" s="49"/>
      <c r="H66" s="50"/>
    </row>
    <row r="67" spans="1:8" x14ac:dyDescent="0.25">
      <c r="A67" s="37"/>
      <c r="B67" s="21" t="s">
        <v>262</v>
      </c>
      <c r="C67" s="48"/>
      <c r="D67" s="49"/>
      <c r="E67" s="50"/>
      <c r="F67" s="49"/>
      <c r="G67" s="49"/>
      <c r="H67" s="50"/>
    </row>
    <row r="68" spans="1:8" ht="22.5" x14ac:dyDescent="0.25">
      <c r="A68" s="37"/>
      <c r="B68" s="21" t="s">
        <v>263</v>
      </c>
      <c r="C68" s="48"/>
      <c r="D68" s="49"/>
      <c r="E68" s="50"/>
      <c r="F68" s="49"/>
      <c r="G68" s="49"/>
      <c r="H68" s="50"/>
    </row>
    <row r="69" spans="1:8" x14ac:dyDescent="0.25">
      <c r="A69" s="30" t="s">
        <v>264</v>
      </c>
      <c r="B69" s="21"/>
      <c r="C69" s="48"/>
      <c r="D69" s="49"/>
      <c r="E69" s="50"/>
      <c r="F69" s="49"/>
      <c r="G69" s="49"/>
      <c r="H69" s="50"/>
    </row>
    <row r="70" spans="1:8" x14ac:dyDescent="0.25">
      <c r="A70" s="37"/>
      <c r="B70" s="21" t="s">
        <v>265</v>
      </c>
      <c r="C70" s="48"/>
      <c r="D70" s="49"/>
      <c r="E70" s="50"/>
      <c r="F70" s="49"/>
      <c r="G70" s="49"/>
      <c r="H70" s="50"/>
    </row>
    <row r="71" spans="1:8" x14ac:dyDescent="0.25">
      <c r="A71" s="37"/>
      <c r="B71" s="21" t="s">
        <v>266</v>
      </c>
      <c r="C71" s="48"/>
      <c r="D71" s="49"/>
      <c r="E71" s="50"/>
      <c r="F71" s="49"/>
      <c r="G71" s="49"/>
      <c r="H71" s="50"/>
    </row>
    <row r="72" spans="1:8" x14ac:dyDescent="0.25">
      <c r="A72" s="37"/>
      <c r="B72" s="21" t="s">
        <v>267</v>
      </c>
      <c r="C72" s="48"/>
      <c r="D72" s="49"/>
      <c r="E72" s="50"/>
      <c r="F72" s="49"/>
      <c r="G72" s="49"/>
      <c r="H72" s="50"/>
    </row>
    <row r="73" spans="1:8" x14ac:dyDescent="0.25">
      <c r="A73" s="30" t="s">
        <v>268</v>
      </c>
      <c r="B73" s="21"/>
      <c r="C73" s="48"/>
      <c r="D73" s="49"/>
      <c r="E73" s="50"/>
      <c r="F73" s="49"/>
      <c r="G73" s="49"/>
      <c r="H73" s="50"/>
    </row>
    <row r="74" spans="1:8" x14ac:dyDescent="0.25">
      <c r="A74" s="37"/>
      <c r="B74" s="21" t="s">
        <v>269</v>
      </c>
      <c r="C74" s="48"/>
      <c r="D74" s="49"/>
      <c r="E74" s="50"/>
      <c r="F74" s="49"/>
      <c r="G74" s="49"/>
      <c r="H74" s="50"/>
    </row>
    <row r="75" spans="1:8" x14ac:dyDescent="0.25">
      <c r="A75" s="37"/>
      <c r="B75" s="21" t="s">
        <v>270</v>
      </c>
      <c r="C75" s="48"/>
      <c r="D75" s="49"/>
      <c r="E75" s="50"/>
      <c r="F75" s="49"/>
      <c r="G75" s="49"/>
      <c r="H75" s="50"/>
    </row>
    <row r="76" spans="1:8" x14ac:dyDescent="0.25">
      <c r="A76" s="37"/>
      <c r="B76" s="21" t="s">
        <v>271</v>
      </c>
      <c r="C76" s="48"/>
      <c r="D76" s="49"/>
      <c r="E76" s="50"/>
      <c r="F76" s="49"/>
      <c r="G76" s="49"/>
      <c r="H76" s="50"/>
    </row>
    <row r="77" spans="1:8" x14ac:dyDescent="0.25">
      <c r="A77" s="37"/>
      <c r="B77" s="21" t="s">
        <v>272</v>
      </c>
      <c r="C77" s="48"/>
      <c r="D77" s="49"/>
      <c r="E77" s="50"/>
      <c r="F77" s="49"/>
      <c r="G77" s="49"/>
      <c r="H77" s="50"/>
    </row>
    <row r="78" spans="1:8" x14ac:dyDescent="0.25">
      <c r="A78" s="37"/>
      <c r="B78" s="21" t="s">
        <v>273</v>
      </c>
      <c r="C78" s="48"/>
      <c r="D78" s="49"/>
      <c r="E78" s="50"/>
      <c r="F78" s="49"/>
      <c r="G78" s="49"/>
      <c r="H78" s="50"/>
    </row>
    <row r="79" spans="1:8" x14ac:dyDescent="0.25">
      <c r="A79" s="37"/>
      <c r="B79" s="21" t="s">
        <v>274</v>
      </c>
      <c r="C79" s="48"/>
      <c r="D79" s="49"/>
      <c r="E79" s="50"/>
      <c r="F79" s="49"/>
      <c r="G79" s="49"/>
      <c r="H79" s="50"/>
    </row>
    <row r="80" spans="1:8" x14ac:dyDescent="0.25">
      <c r="A80" s="37"/>
      <c r="B80" s="21" t="s">
        <v>275</v>
      </c>
      <c r="C80" s="48"/>
      <c r="D80" s="49"/>
      <c r="E80" s="50"/>
      <c r="F80" s="49"/>
      <c r="G80" s="49"/>
      <c r="H80" s="50"/>
    </row>
    <row r="81" spans="1:8" ht="15" customHeight="1" thickBot="1" x14ac:dyDescent="0.3">
      <c r="A81" s="292"/>
      <c r="B81" s="293"/>
      <c r="C81" s="55"/>
      <c r="D81" s="56"/>
      <c r="E81" s="56"/>
      <c r="F81" s="56"/>
      <c r="G81" s="56"/>
      <c r="H81" s="56"/>
    </row>
    <row r="82" spans="1:8" x14ac:dyDescent="0.25">
      <c r="A82" s="294"/>
      <c r="B82" s="295"/>
      <c r="C82" s="57"/>
      <c r="D82" s="57"/>
      <c r="E82" s="57"/>
      <c r="F82" s="57"/>
      <c r="G82" s="57"/>
      <c r="H82" s="57"/>
    </row>
    <row r="83" spans="1:8" x14ac:dyDescent="0.25">
      <c r="A83" s="267" t="s">
        <v>276</v>
      </c>
      <c r="B83" s="291"/>
      <c r="C83" s="168">
        <f t="shared" ref="C83:E83" si="9">C84+C92+C102</f>
        <v>0</v>
      </c>
      <c r="D83" s="168">
        <f t="shared" si="9"/>
        <v>621733</v>
      </c>
      <c r="E83" s="168">
        <f t="shared" si="9"/>
        <v>621733</v>
      </c>
      <c r="F83" s="168">
        <f>F84+F92+F102</f>
        <v>621733</v>
      </c>
      <c r="G83" s="168">
        <f t="shared" ref="G83:H83" si="10">G84+G92+G102</f>
        <v>621734</v>
      </c>
      <c r="H83" s="168">
        <f t="shared" si="10"/>
        <v>0</v>
      </c>
    </row>
    <row r="84" spans="1:8" x14ac:dyDescent="0.25">
      <c r="A84" s="221" t="s">
        <v>206</v>
      </c>
      <c r="B84" s="222"/>
      <c r="C84" s="112">
        <f t="shared" ref="C84:E84" si="11">C85+C86</f>
        <v>0</v>
      </c>
      <c r="D84" s="112">
        <f t="shared" si="11"/>
        <v>167588</v>
      </c>
      <c r="E84" s="112">
        <f t="shared" si="11"/>
        <v>167588</v>
      </c>
      <c r="F84" s="112">
        <f>F85+F86</f>
        <v>167588</v>
      </c>
      <c r="G84" s="112">
        <f>G85+G86</f>
        <v>167589</v>
      </c>
      <c r="H84" s="112">
        <f t="shared" ref="H84:H86" si="12">E84-F84</f>
        <v>0</v>
      </c>
    </row>
    <row r="85" spans="1:8" x14ac:dyDescent="0.25">
      <c r="A85" s="37"/>
      <c r="B85" s="31" t="s">
        <v>207</v>
      </c>
      <c r="C85" s="59"/>
      <c r="D85" s="112">
        <v>70114</v>
      </c>
      <c r="E85" s="112">
        <f>C85+D85</f>
        <v>70114</v>
      </c>
      <c r="F85" s="112">
        <v>70114</v>
      </c>
      <c r="G85" s="112">
        <v>70114</v>
      </c>
      <c r="H85" s="112">
        <f t="shared" si="12"/>
        <v>0</v>
      </c>
    </row>
    <row r="86" spans="1:8" x14ac:dyDescent="0.25">
      <c r="A86" s="37"/>
      <c r="B86" s="31" t="s">
        <v>208</v>
      </c>
      <c r="C86" s="59"/>
      <c r="D86" s="112">
        <v>97474</v>
      </c>
      <c r="E86" s="112">
        <f>C86+D86</f>
        <v>97474</v>
      </c>
      <c r="F86" s="112">
        <v>97474</v>
      </c>
      <c r="G86" s="112">
        <v>97475</v>
      </c>
      <c r="H86" s="112">
        <f t="shared" si="12"/>
        <v>0</v>
      </c>
    </row>
    <row r="87" spans="1:8" x14ac:dyDescent="0.25">
      <c r="A87" s="37"/>
      <c r="B87" s="31" t="s">
        <v>209</v>
      </c>
      <c r="C87" s="59"/>
      <c r="D87" s="42"/>
      <c r="E87" s="42"/>
      <c r="F87" s="42"/>
      <c r="G87" s="42"/>
      <c r="H87" s="42"/>
    </row>
    <row r="88" spans="1:8" x14ac:dyDescent="0.25">
      <c r="A88" s="37"/>
      <c r="B88" s="31" t="s">
        <v>210</v>
      </c>
      <c r="C88" s="59"/>
      <c r="D88" s="42"/>
      <c r="E88" s="42"/>
      <c r="F88" s="42"/>
      <c r="G88" s="42"/>
      <c r="H88" s="42"/>
    </row>
    <row r="89" spans="1:8" x14ac:dyDescent="0.25">
      <c r="A89" s="37"/>
      <c r="B89" s="31" t="s">
        <v>211</v>
      </c>
      <c r="C89" s="59"/>
      <c r="D89" s="42"/>
      <c r="E89" s="42"/>
      <c r="F89" s="42"/>
      <c r="G89" s="42"/>
      <c r="H89" s="42"/>
    </row>
    <row r="90" spans="1:8" x14ac:dyDescent="0.25">
      <c r="A90" s="37"/>
      <c r="B90" s="31" t="s">
        <v>212</v>
      </c>
      <c r="C90" s="59"/>
      <c r="D90" s="42"/>
      <c r="E90" s="42"/>
      <c r="F90" s="42"/>
      <c r="G90" s="42"/>
      <c r="H90" s="42"/>
    </row>
    <row r="91" spans="1:8" x14ac:dyDescent="0.25">
      <c r="A91" s="37"/>
      <c r="B91" s="31" t="s">
        <v>213</v>
      </c>
      <c r="C91" s="59"/>
      <c r="D91" s="42"/>
      <c r="E91" s="42"/>
      <c r="F91" s="42"/>
      <c r="G91" s="42"/>
      <c r="H91" s="42"/>
    </row>
    <row r="92" spans="1:8" x14ac:dyDescent="0.25">
      <c r="A92" s="289" t="s">
        <v>214</v>
      </c>
      <c r="B92" s="290"/>
      <c r="C92" s="58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</row>
    <row r="93" spans="1:8" ht="22.5" x14ac:dyDescent="0.25">
      <c r="A93" s="37"/>
      <c r="B93" s="21" t="s">
        <v>215</v>
      </c>
      <c r="C93" s="59"/>
      <c r="D93" s="42"/>
      <c r="E93" s="42"/>
      <c r="F93" s="42"/>
      <c r="G93" s="42"/>
      <c r="H93" s="42"/>
    </row>
    <row r="94" spans="1:8" x14ac:dyDescent="0.25">
      <c r="A94" s="37"/>
      <c r="B94" s="21" t="s">
        <v>216</v>
      </c>
      <c r="C94" s="59"/>
      <c r="D94" s="42"/>
      <c r="E94" s="42"/>
      <c r="F94" s="42"/>
      <c r="G94" s="42"/>
      <c r="H94" s="42"/>
    </row>
    <row r="95" spans="1:8" ht="22.5" x14ac:dyDescent="0.25">
      <c r="A95" s="37"/>
      <c r="B95" s="21" t="s">
        <v>217</v>
      </c>
      <c r="C95" s="59"/>
      <c r="D95" s="42"/>
      <c r="E95" s="42"/>
      <c r="F95" s="42"/>
      <c r="G95" s="42"/>
      <c r="H95" s="42"/>
    </row>
    <row r="96" spans="1:8" ht="22.5" x14ac:dyDescent="0.25">
      <c r="A96" s="37"/>
      <c r="B96" s="21" t="s">
        <v>218</v>
      </c>
      <c r="C96" s="59"/>
      <c r="D96" s="42"/>
      <c r="E96" s="42"/>
      <c r="F96" s="42"/>
      <c r="G96" s="42"/>
      <c r="H96" s="42"/>
    </row>
    <row r="97" spans="1:8" x14ac:dyDescent="0.25">
      <c r="A97" s="37"/>
      <c r="B97" s="21" t="s">
        <v>219</v>
      </c>
      <c r="C97" s="59"/>
      <c r="D97" s="42"/>
      <c r="E97" s="42"/>
      <c r="F97" s="42"/>
      <c r="G97" s="42"/>
      <c r="H97" s="42"/>
    </row>
    <row r="98" spans="1:8" x14ac:dyDescent="0.25">
      <c r="A98" s="37"/>
      <c r="B98" s="21" t="s">
        <v>220</v>
      </c>
      <c r="C98" s="59"/>
      <c r="D98" s="42"/>
      <c r="E98" s="42"/>
      <c r="F98" s="42"/>
      <c r="G98" s="42"/>
      <c r="H98" s="42"/>
    </row>
    <row r="99" spans="1:8" ht="22.5" x14ac:dyDescent="0.25">
      <c r="A99" s="37"/>
      <c r="B99" s="21" t="s">
        <v>221</v>
      </c>
      <c r="C99" s="59"/>
      <c r="D99" s="42"/>
      <c r="E99" s="42"/>
      <c r="F99" s="42"/>
      <c r="G99" s="42"/>
      <c r="H99" s="42"/>
    </row>
    <row r="100" spans="1:8" x14ac:dyDescent="0.25">
      <c r="A100" s="37"/>
      <c r="B100" s="21" t="s">
        <v>222</v>
      </c>
      <c r="C100" s="59"/>
      <c r="D100" s="42"/>
      <c r="E100" s="42"/>
      <c r="F100" s="42"/>
      <c r="G100" s="42"/>
      <c r="H100" s="42"/>
    </row>
    <row r="101" spans="1:8" x14ac:dyDescent="0.25">
      <c r="A101" s="37"/>
      <c r="B101" s="21" t="s">
        <v>223</v>
      </c>
      <c r="C101" s="59"/>
      <c r="D101" s="42"/>
      <c r="E101" s="42"/>
      <c r="F101" s="42"/>
      <c r="G101" s="42"/>
      <c r="H101" s="42"/>
    </row>
    <row r="102" spans="1:8" x14ac:dyDescent="0.25">
      <c r="A102" s="221" t="s">
        <v>224</v>
      </c>
      <c r="B102" s="222"/>
      <c r="C102" s="58">
        <v>0</v>
      </c>
      <c r="D102" s="168">
        <f>SUM(D103:D111)</f>
        <v>454145</v>
      </c>
      <c r="E102" s="168">
        <f t="shared" ref="E102:H102" si="13">SUM(E103:E111)</f>
        <v>454145</v>
      </c>
      <c r="F102" s="168">
        <f t="shared" si="13"/>
        <v>454145</v>
      </c>
      <c r="G102" s="168">
        <f t="shared" si="13"/>
        <v>454145</v>
      </c>
      <c r="H102" s="168">
        <f t="shared" si="13"/>
        <v>0</v>
      </c>
    </row>
    <row r="103" spans="1:8" x14ac:dyDescent="0.25">
      <c r="A103" s="37"/>
      <c r="B103" s="21" t="s">
        <v>225</v>
      </c>
      <c r="C103" s="59"/>
      <c r="D103" s="112"/>
      <c r="E103" s="42"/>
      <c r="F103" s="42"/>
      <c r="G103" s="42"/>
      <c r="H103" s="42"/>
    </row>
    <row r="104" spans="1:8" x14ac:dyDescent="0.25">
      <c r="A104" s="37"/>
      <c r="B104" s="21" t="s">
        <v>226</v>
      </c>
      <c r="C104" s="59"/>
      <c r="D104" s="112"/>
      <c r="E104" s="42"/>
      <c r="F104" s="42"/>
      <c r="G104" s="42"/>
      <c r="H104" s="42"/>
    </row>
    <row r="105" spans="1:8" ht="22.5" x14ac:dyDescent="0.25">
      <c r="A105" s="37"/>
      <c r="B105" s="21" t="s">
        <v>227</v>
      </c>
      <c r="C105" s="59"/>
      <c r="D105" s="112">
        <v>454145</v>
      </c>
      <c r="E105" s="50">
        <f>C105+D105</f>
        <v>454145</v>
      </c>
      <c r="F105" s="49">
        <v>454145</v>
      </c>
      <c r="G105" s="49">
        <v>454145</v>
      </c>
      <c r="H105" s="50">
        <f>E105-F105</f>
        <v>0</v>
      </c>
    </row>
    <row r="106" spans="1:8" x14ac:dyDescent="0.25">
      <c r="A106" s="37"/>
      <c r="B106" s="21" t="s">
        <v>228</v>
      </c>
      <c r="C106" s="59"/>
      <c r="D106" s="170"/>
      <c r="E106" s="42"/>
      <c r="F106" s="42"/>
      <c r="G106" s="42"/>
      <c r="H106" s="42"/>
    </row>
    <row r="107" spans="1:8" ht="22.5" x14ac:dyDescent="0.25">
      <c r="A107" s="37"/>
      <c r="B107" s="21" t="s">
        <v>229</v>
      </c>
      <c r="C107" s="59"/>
      <c r="D107" s="42"/>
      <c r="E107" s="42"/>
      <c r="F107" s="42"/>
      <c r="G107" s="42"/>
      <c r="H107" s="42"/>
    </row>
    <row r="108" spans="1:8" x14ac:dyDescent="0.25">
      <c r="A108" s="37"/>
      <c r="B108" s="21" t="s">
        <v>230</v>
      </c>
      <c r="C108" s="59"/>
      <c r="D108" s="42"/>
      <c r="E108" s="42"/>
      <c r="F108" s="42"/>
      <c r="G108" s="42"/>
      <c r="H108" s="42"/>
    </row>
    <row r="109" spans="1:8" x14ac:dyDescent="0.25">
      <c r="A109" s="37"/>
      <c r="B109" s="21" t="s">
        <v>231</v>
      </c>
      <c r="C109" s="59"/>
      <c r="D109" s="42"/>
      <c r="E109" s="42"/>
      <c r="F109" s="42"/>
      <c r="G109" s="42"/>
      <c r="H109" s="42"/>
    </row>
    <row r="110" spans="1:8" x14ac:dyDescent="0.25">
      <c r="A110" s="37"/>
      <c r="B110" s="21" t="s">
        <v>232</v>
      </c>
      <c r="C110" s="59"/>
      <c r="D110" s="42"/>
      <c r="E110" s="42"/>
      <c r="F110" s="42"/>
      <c r="G110" s="42"/>
      <c r="H110" s="42"/>
    </row>
    <row r="111" spans="1:8" ht="15.75" thickBot="1" x14ac:dyDescent="0.3">
      <c r="A111" s="54"/>
      <c r="B111" s="29" t="s">
        <v>233</v>
      </c>
      <c r="C111" s="60"/>
      <c r="D111" s="46"/>
      <c r="E111" s="46"/>
      <c r="F111" s="46"/>
      <c r="G111" s="46"/>
      <c r="H111" s="46"/>
    </row>
    <row r="112" spans="1:8" ht="27.4" customHeight="1" x14ac:dyDescent="0.25">
      <c r="A112" s="187" t="s">
        <v>419</v>
      </c>
      <c r="B112" s="188"/>
      <c r="C112" s="58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</row>
    <row r="113" spans="1:8" x14ac:dyDescent="0.25">
      <c r="A113" s="30" t="s">
        <v>234</v>
      </c>
      <c r="B113" s="31"/>
      <c r="C113" s="58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</row>
    <row r="114" spans="1:8" x14ac:dyDescent="0.25">
      <c r="A114" s="37"/>
      <c r="B114" s="21" t="s">
        <v>235</v>
      </c>
      <c r="C114" s="59"/>
      <c r="D114" s="42"/>
      <c r="E114" s="42"/>
      <c r="F114" s="42"/>
      <c r="G114" s="42"/>
      <c r="H114" s="42"/>
    </row>
    <row r="115" spans="1:8" x14ac:dyDescent="0.25">
      <c r="A115" s="37"/>
      <c r="B115" s="21" t="s">
        <v>236</v>
      </c>
      <c r="C115" s="59"/>
      <c r="D115" s="42"/>
      <c r="E115" s="42"/>
      <c r="F115" s="42"/>
      <c r="G115" s="42"/>
      <c r="H115" s="42"/>
    </row>
    <row r="116" spans="1:8" x14ac:dyDescent="0.25">
      <c r="A116" s="37"/>
      <c r="B116" s="21" t="s">
        <v>237</v>
      </c>
      <c r="C116" s="59"/>
      <c r="D116" s="42"/>
      <c r="E116" s="42"/>
      <c r="F116" s="42"/>
      <c r="G116" s="42"/>
      <c r="H116" s="42"/>
    </row>
    <row r="117" spans="1:8" x14ac:dyDescent="0.25">
      <c r="A117" s="37"/>
      <c r="B117" s="21" t="s">
        <v>238</v>
      </c>
      <c r="C117" s="59"/>
      <c r="D117" s="42"/>
      <c r="E117" s="42"/>
      <c r="F117" s="42"/>
      <c r="G117" s="42"/>
      <c r="H117" s="42"/>
    </row>
    <row r="118" spans="1:8" ht="22.5" x14ac:dyDescent="0.25">
      <c r="A118" s="37"/>
      <c r="B118" s="21" t="s">
        <v>239</v>
      </c>
      <c r="C118" s="59"/>
      <c r="D118" s="42"/>
      <c r="E118" s="42"/>
      <c r="F118" s="42"/>
      <c r="G118" s="42"/>
      <c r="H118" s="42"/>
    </row>
    <row r="119" spans="1:8" x14ac:dyDescent="0.25">
      <c r="A119" s="37"/>
      <c r="B119" s="21" t="s">
        <v>240</v>
      </c>
      <c r="C119" s="59"/>
      <c r="D119" s="42"/>
      <c r="E119" s="42"/>
      <c r="F119" s="42"/>
      <c r="G119" s="42"/>
      <c r="H119" s="42"/>
    </row>
    <row r="120" spans="1:8" x14ac:dyDescent="0.25">
      <c r="A120" s="37"/>
      <c r="B120" s="21" t="s">
        <v>241</v>
      </c>
      <c r="C120" s="59"/>
      <c r="D120" s="42"/>
      <c r="E120" s="42"/>
      <c r="F120" s="42"/>
      <c r="G120" s="42"/>
      <c r="H120" s="42"/>
    </row>
    <row r="121" spans="1:8" x14ac:dyDescent="0.25">
      <c r="A121" s="37"/>
      <c r="B121" s="21" t="s">
        <v>242</v>
      </c>
      <c r="C121" s="59"/>
      <c r="D121" s="42"/>
      <c r="E121" s="42"/>
      <c r="F121" s="42"/>
      <c r="G121" s="42"/>
      <c r="H121" s="42"/>
    </row>
    <row r="122" spans="1:8" ht="24.75" customHeight="1" x14ac:dyDescent="0.25">
      <c r="A122" s="187" t="s">
        <v>243</v>
      </c>
      <c r="B122" s="188"/>
      <c r="C122" s="58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</row>
    <row r="123" spans="1:8" x14ac:dyDescent="0.25">
      <c r="A123" s="37"/>
      <c r="B123" s="31" t="s">
        <v>244</v>
      </c>
      <c r="C123" s="59"/>
      <c r="D123" s="42"/>
      <c r="E123" s="42"/>
      <c r="F123" s="42"/>
      <c r="G123" s="42"/>
      <c r="H123" s="42"/>
    </row>
    <row r="124" spans="1:8" x14ac:dyDescent="0.25">
      <c r="A124" s="37"/>
      <c r="B124" s="31" t="s">
        <v>245</v>
      </c>
      <c r="C124" s="59"/>
      <c r="D124" s="42"/>
      <c r="E124" s="42"/>
      <c r="F124" s="42"/>
      <c r="G124" s="42"/>
      <c r="H124" s="42"/>
    </row>
    <row r="125" spans="1:8" x14ac:dyDescent="0.25">
      <c r="A125" s="37"/>
      <c r="B125" s="31" t="s">
        <v>246</v>
      </c>
      <c r="C125" s="59"/>
      <c r="D125" s="42"/>
      <c r="E125" s="42"/>
      <c r="F125" s="42"/>
      <c r="G125" s="42"/>
      <c r="H125" s="42"/>
    </row>
    <row r="126" spans="1:8" x14ac:dyDescent="0.25">
      <c r="A126" s="37"/>
      <c r="B126" s="31" t="s">
        <v>247</v>
      </c>
      <c r="C126" s="59"/>
      <c r="D126" s="42"/>
      <c r="E126" s="42"/>
      <c r="F126" s="42"/>
      <c r="G126" s="42"/>
      <c r="H126" s="42"/>
    </row>
    <row r="127" spans="1:8" x14ac:dyDescent="0.25">
      <c r="A127" s="37"/>
      <c r="B127" s="31" t="s">
        <v>248</v>
      </c>
      <c r="C127" s="59"/>
      <c r="D127" s="42"/>
      <c r="E127" s="42"/>
      <c r="F127" s="42"/>
      <c r="G127" s="42"/>
      <c r="H127" s="42"/>
    </row>
    <row r="128" spans="1:8" x14ac:dyDescent="0.25">
      <c r="A128" s="37"/>
      <c r="B128" s="31" t="s">
        <v>249</v>
      </c>
      <c r="C128" s="59"/>
      <c r="D128" s="42"/>
      <c r="E128" s="42"/>
      <c r="F128" s="42"/>
      <c r="G128" s="42"/>
      <c r="H128" s="42"/>
    </row>
    <row r="129" spans="1:8" x14ac:dyDescent="0.25">
      <c r="A129" s="37"/>
      <c r="B129" s="31" t="s">
        <v>250</v>
      </c>
      <c r="C129" s="59"/>
      <c r="D129" s="42"/>
      <c r="E129" s="42"/>
      <c r="F129" s="42"/>
      <c r="G129" s="42"/>
      <c r="H129" s="42"/>
    </row>
    <row r="130" spans="1:8" x14ac:dyDescent="0.25">
      <c r="A130" s="37"/>
      <c r="B130" s="31" t="s">
        <v>251</v>
      </c>
      <c r="C130" s="59"/>
      <c r="D130" s="42"/>
      <c r="E130" s="42"/>
      <c r="F130" s="42"/>
      <c r="G130" s="42"/>
      <c r="H130" s="42"/>
    </row>
    <row r="131" spans="1:8" s="99" customFormat="1" x14ac:dyDescent="0.25">
      <c r="A131" s="37"/>
      <c r="B131" s="31" t="s">
        <v>252</v>
      </c>
      <c r="C131" s="59"/>
      <c r="D131" s="42"/>
      <c r="E131" s="42"/>
      <c r="F131" s="42"/>
      <c r="G131" s="42"/>
      <c r="H131" s="42"/>
    </row>
    <row r="132" spans="1:8" x14ac:dyDescent="0.25">
      <c r="A132" s="221" t="s">
        <v>253</v>
      </c>
      <c r="B132" s="222"/>
      <c r="C132" s="58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</row>
    <row r="133" spans="1:8" x14ac:dyDescent="0.25">
      <c r="A133" s="37"/>
      <c r="B133" s="31" t="s">
        <v>254</v>
      </c>
      <c r="C133" s="59"/>
      <c r="D133" s="42"/>
      <c r="E133" s="42"/>
      <c r="F133" s="42"/>
      <c r="G133" s="42"/>
      <c r="H133" s="42"/>
    </row>
    <row r="134" spans="1:8" x14ac:dyDescent="0.25">
      <c r="A134" s="37"/>
      <c r="B134" s="31" t="s">
        <v>255</v>
      </c>
      <c r="C134" s="59"/>
      <c r="D134" s="42"/>
      <c r="E134" s="42"/>
      <c r="F134" s="42"/>
      <c r="G134" s="42"/>
      <c r="H134" s="42"/>
    </row>
    <row r="135" spans="1:8" ht="15.75" thickBot="1" x14ac:dyDescent="0.3">
      <c r="A135" s="54"/>
      <c r="B135" s="98" t="s">
        <v>256</v>
      </c>
      <c r="C135" s="60"/>
      <c r="D135" s="46"/>
      <c r="E135" s="46"/>
      <c r="F135" s="46"/>
      <c r="G135" s="46"/>
      <c r="H135" s="46"/>
    </row>
    <row r="136" spans="1:8" ht="28.5" customHeight="1" x14ac:dyDescent="0.25">
      <c r="A136" s="187" t="s">
        <v>257</v>
      </c>
      <c r="B136" s="188"/>
      <c r="C136" s="58">
        <v>0</v>
      </c>
      <c r="D136" s="44">
        <v>0</v>
      </c>
      <c r="E136" s="44">
        <v>0</v>
      </c>
      <c r="F136" s="44">
        <v>0</v>
      </c>
      <c r="G136" s="44">
        <v>0</v>
      </c>
      <c r="H136" s="44">
        <v>0</v>
      </c>
    </row>
    <row r="137" spans="1:8" ht="22.5" x14ac:dyDescent="0.25">
      <c r="A137" s="37"/>
      <c r="B137" s="21" t="s">
        <v>258</v>
      </c>
      <c r="C137" s="59"/>
      <c r="D137" s="42"/>
      <c r="E137" s="42"/>
      <c r="F137" s="42"/>
      <c r="G137" s="42"/>
      <c r="H137" s="42"/>
    </row>
    <row r="138" spans="1:8" x14ac:dyDescent="0.25">
      <c r="A138" s="37"/>
      <c r="B138" s="21" t="s">
        <v>259</v>
      </c>
      <c r="C138" s="59"/>
      <c r="D138" s="42"/>
      <c r="E138" s="42"/>
      <c r="F138" s="42"/>
      <c r="G138" s="42"/>
      <c r="H138" s="42"/>
    </row>
    <row r="139" spans="1:8" x14ac:dyDescent="0.25">
      <c r="A139" s="37"/>
      <c r="B139" s="21" t="s">
        <v>260</v>
      </c>
      <c r="C139" s="59"/>
      <c r="D139" s="42"/>
      <c r="E139" s="42"/>
      <c r="F139" s="42"/>
      <c r="G139" s="42"/>
      <c r="H139" s="42"/>
    </row>
    <row r="140" spans="1:8" x14ac:dyDescent="0.25">
      <c r="A140" s="37"/>
      <c r="B140" s="21" t="s">
        <v>261</v>
      </c>
      <c r="C140" s="59"/>
      <c r="D140" s="42"/>
      <c r="E140" s="42"/>
      <c r="F140" s="42"/>
      <c r="G140" s="42"/>
      <c r="H140" s="42"/>
    </row>
    <row r="141" spans="1:8" ht="33.75" x14ac:dyDescent="0.25">
      <c r="A141" s="37"/>
      <c r="B141" s="21" t="s">
        <v>417</v>
      </c>
      <c r="C141" s="59"/>
      <c r="D141" s="42"/>
      <c r="E141" s="42"/>
      <c r="F141" s="42"/>
      <c r="G141" s="42"/>
      <c r="H141" s="42"/>
    </row>
    <row r="142" spans="1:8" x14ac:dyDescent="0.25">
      <c r="A142" s="37"/>
      <c r="B142" s="21" t="s">
        <v>262</v>
      </c>
      <c r="C142" s="59"/>
      <c r="D142" s="42"/>
      <c r="E142" s="42"/>
      <c r="F142" s="42"/>
      <c r="G142" s="42"/>
      <c r="H142" s="42"/>
    </row>
    <row r="143" spans="1:8" ht="22.5" x14ac:dyDescent="0.25">
      <c r="A143" s="37"/>
      <c r="B143" s="21" t="s">
        <v>263</v>
      </c>
      <c r="C143" s="59"/>
      <c r="D143" s="42"/>
      <c r="E143" s="42"/>
      <c r="F143" s="42"/>
      <c r="G143" s="42"/>
      <c r="H143" s="42"/>
    </row>
    <row r="144" spans="1:8" x14ac:dyDescent="0.25">
      <c r="A144" s="221" t="s">
        <v>264</v>
      </c>
      <c r="B144" s="222"/>
      <c r="C144" s="58">
        <v>0</v>
      </c>
      <c r="D144" s="44">
        <v>0</v>
      </c>
      <c r="E144" s="44">
        <v>0</v>
      </c>
      <c r="F144" s="44">
        <v>0</v>
      </c>
      <c r="G144" s="44">
        <v>0</v>
      </c>
      <c r="H144" s="44">
        <v>0</v>
      </c>
    </row>
    <row r="145" spans="1:8" x14ac:dyDescent="0.25">
      <c r="A145" s="37"/>
      <c r="B145" s="31" t="s">
        <v>265</v>
      </c>
      <c r="C145" s="59"/>
      <c r="D145" s="42"/>
      <c r="E145" s="42"/>
      <c r="F145" s="42"/>
      <c r="G145" s="42"/>
      <c r="H145" s="42"/>
    </row>
    <row r="146" spans="1:8" x14ac:dyDescent="0.25">
      <c r="A146" s="37"/>
      <c r="B146" s="31" t="s">
        <v>266</v>
      </c>
      <c r="C146" s="59"/>
      <c r="D146" s="42"/>
      <c r="E146" s="42"/>
      <c r="F146" s="42"/>
      <c r="G146" s="42"/>
      <c r="H146" s="42"/>
    </row>
    <row r="147" spans="1:8" x14ac:dyDescent="0.25">
      <c r="A147" s="37"/>
      <c r="B147" s="31" t="s">
        <v>267</v>
      </c>
      <c r="C147" s="59"/>
      <c r="D147" s="42"/>
      <c r="E147" s="42"/>
      <c r="F147" s="42"/>
      <c r="G147" s="42"/>
      <c r="H147" s="42"/>
    </row>
    <row r="148" spans="1:8" x14ac:dyDescent="0.25">
      <c r="A148" s="221" t="s">
        <v>268</v>
      </c>
      <c r="B148" s="222"/>
      <c r="C148" s="58">
        <v>0</v>
      </c>
      <c r="D148" s="44">
        <v>0</v>
      </c>
      <c r="E148" s="44">
        <v>0</v>
      </c>
      <c r="F148" s="44">
        <v>0</v>
      </c>
      <c r="G148" s="44">
        <v>0</v>
      </c>
      <c r="H148" s="44">
        <v>0</v>
      </c>
    </row>
    <row r="149" spans="1:8" x14ac:dyDescent="0.25">
      <c r="A149" s="37"/>
      <c r="B149" s="31" t="s">
        <v>269</v>
      </c>
      <c r="C149" s="59"/>
      <c r="D149" s="42"/>
      <c r="E149" s="42"/>
      <c r="F149" s="42"/>
      <c r="G149" s="42"/>
      <c r="H149" s="42"/>
    </row>
    <row r="150" spans="1:8" x14ac:dyDescent="0.25">
      <c r="A150" s="37"/>
      <c r="B150" s="31" t="s">
        <v>270</v>
      </c>
      <c r="C150" s="59"/>
      <c r="D150" s="42"/>
      <c r="E150" s="42"/>
      <c r="F150" s="42"/>
      <c r="G150" s="42"/>
      <c r="H150" s="42"/>
    </row>
    <row r="151" spans="1:8" x14ac:dyDescent="0.25">
      <c r="A151" s="37"/>
      <c r="B151" s="31" t="s">
        <v>271</v>
      </c>
      <c r="C151" s="59"/>
      <c r="D151" s="42"/>
      <c r="E151" s="42"/>
      <c r="F151" s="42"/>
      <c r="G151" s="42"/>
      <c r="H151" s="42"/>
    </row>
    <row r="152" spans="1:8" x14ac:dyDescent="0.25">
      <c r="A152" s="37"/>
      <c r="B152" s="31" t="s">
        <v>272</v>
      </c>
      <c r="C152" s="59"/>
      <c r="D152" s="42"/>
      <c r="E152" s="42"/>
      <c r="F152" s="42"/>
      <c r="G152" s="42"/>
      <c r="H152" s="42"/>
    </row>
    <row r="153" spans="1:8" x14ac:dyDescent="0.25">
      <c r="A153" s="37"/>
      <c r="B153" s="31" t="s">
        <v>273</v>
      </c>
      <c r="C153" s="59"/>
      <c r="D153" s="42"/>
      <c r="E153" s="42"/>
      <c r="F153" s="42"/>
      <c r="G153" s="42"/>
      <c r="H153" s="42"/>
    </row>
    <row r="154" spans="1:8" x14ac:dyDescent="0.25">
      <c r="A154" s="37"/>
      <c r="B154" s="31" t="s">
        <v>274</v>
      </c>
      <c r="C154" s="59"/>
      <c r="D154" s="42"/>
      <c r="E154" s="42"/>
      <c r="F154" s="42"/>
      <c r="G154" s="42"/>
      <c r="H154" s="42"/>
    </row>
    <row r="155" spans="1:8" x14ac:dyDescent="0.25">
      <c r="A155" s="37"/>
      <c r="B155" s="31" t="s">
        <v>275</v>
      </c>
      <c r="C155" s="59"/>
      <c r="D155" s="42"/>
      <c r="E155" s="42"/>
      <c r="F155" s="42"/>
      <c r="G155" s="42"/>
      <c r="H155" s="42"/>
    </row>
    <row r="156" spans="1:8" x14ac:dyDescent="0.25">
      <c r="A156" s="61"/>
      <c r="B156" s="62"/>
      <c r="C156" s="59"/>
      <c r="D156" s="42"/>
      <c r="E156" s="42"/>
      <c r="F156" s="42"/>
      <c r="G156" s="42"/>
      <c r="H156" s="42"/>
    </row>
    <row r="157" spans="1:8" x14ac:dyDescent="0.25">
      <c r="A157" s="225" t="s">
        <v>277</v>
      </c>
      <c r="B157" s="226"/>
      <c r="C157" s="51">
        <f t="shared" ref="C157:E157" si="14">C8+C82</f>
        <v>89277732</v>
      </c>
      <c r="D157" s="51">
        <f>D8+D83</f>
        <v>22408247</v>
      </c>
      <c r="E157" s="51">
        <f t="shared" si="14"/>
        <v>111064246</v>
      </c>
      <c r="F157" s="51">
        <f>F8+F83</f>
        <v>90302598</v>
      </c>
      <c r="G157" s="167">
        <f t="shared" ref="G157:H157" si="15">G8+G83</f>
        <v>89348884</v>
      </c>
      <c r="H157" s="167">
        <f t="shared" si="15"/>
        <v>21383381</v>
      </c>
    </row>
    <row r="158" spans="1:8" ht="15.75" thickBot="1" x14ac:dyDescent="0.3">
      <c r="A158" s="63"/>
      <c r="B158" s="64"/>
      <c r="C158" s="60"/>
      <c r="D158" s="46"/>
      <c r="E158" s="46"/>
      <c r="F158" s="46"/>
      <c r="G158" s="46"/>
      <c r="H158" s="46"/>
    </row>
    <row r="159" spans="1:8" x14ac:dyDescent="0.25">
      <c r="A159" s="11"/>
      <c r="B159" s="65"/>
      <c r="C159" s="11"/>
      <c r="D159" s="11"/>
      <c r="E159" s="11"/>
      <c r="F159" s="11"/>
      <c r="G159" s="11"/>
      <c r="H159" s="11"/>
    </row>
    <row r="160" spans="1:8" x14ac:dyDescent="0.25">
      <c r="A160" s="11"/>
      <c r="B160" s="65"/>
      <c r="C160" s="11"/>
      <c r="D160" s="11"/>
      <c r="E160" s="11"/>
      <c r="F160" s="11"/>
      <c r="G160" s="11"/>
      <c r="H160" s="11"/>
    </row>
    <row r="161" spans="1:8" x14ac:dyDescent="0.25">
      <c r="A161" s="11"/>
      <c r="B161" s="65"/>
      <c r="C161" s="11"/>
      <c r="D161" s="11"/>
      <c r="E161" s="11"/>
      <c r="F161" s="11"/>
      <c r="G161" s="11"/>
      <c r="H161" s="11"/>
    </row>
    <row r="162" spans="1:8" x14ac:dyDescent="0.25">
      <c r="A162" s="11"/>
      <c r="B162" s="65"/>
      <c r="C162" s="11"/>
      <c r="D162" s="11"/>
      <c r="E162" s="11"/>
      <c r="F162" s="11"/>
      <c r="G162" s="11"/>
      <c r="H162" s="11"/>
    </row>
    <row r="163" spans="1:8" x14ac:dyDescent="0.25">
      <c r="A163" s="11"/>
      <c r="B163" s="65"/>
      <c r="C163" s="11"/>
      <c r="D163" s="11"/>
      <c r="E163" s="11"/>
      <c r="F163" s="11"/>
      <c r="G163" s="11"/>
      <c r="H163" s="11"/>
    </row>
    <row r="164" spans="1:8" x14ac:dyDescent="0.25">
      <c r="A164" s="11"/>
      <c r="B164" s="65"/>
      <c r="C164" s="11"/>
      <c r="D164" s="11"/>
      <c r="E164" s="11"/>
      <c r="F164" s="11"/>
      <c r="G164" s="11"/>
      <c r="H164" s="11"/>
    </row>
    <row r="165" spans="1:8" x14ac:dyDescent="0.25">
      <c r="A165" s="11"/>
      <c r="B165" s="65"/>
      <c r="C165" s="11"/>
      <c r="D165" s="11"/>
      <c r="E165" s="11"/>
      <c r="F165" s="11"/>
      <c r="G165" s="11"/>
      <c r="H165" s="11"/>
    </row>
  </sheetData>
  <mergeCells count="25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37:B37"/>
    <mergeCell ref="A47:B47"/>
    <mergeCell ref="A157:B157"/>
    <mergeCell ref="A84:B84"/>
    <mergeCell ref="A92:B92"/>
    <mergeCell ref="A102:B102"/>
    <mergeCell ref="A112:B112"/>
    <mergeCell ref="A122:B122"/>
    <mergeCell ref="A83:B83"/>
    <mergeCell ref="A132:B132"/>
    <mergeCell ref="A136:B136"/>
    <mergeCell ref="A144:B144"/>
    <mergeCell ref="A81:B81"/>
    <mergeCell ref="A82:B82"/>
    <mergeCell ref="A61:B61"/>
    <mergeCell ref="A148:B148"/>
  </mergeCells>
  <pageMargins left="0.70866141732283472" right="0.70866141732283472" top="0.74803149606299213" bottom="0.74803149606299213" header="0.31496062992125984" footer="0.31496062992125984"/>
  <pageSetup scale="77" fitToHeight="10" orientation="portrait" r:id="rId1"/>
  <headerFooter>
    <oddHeader>&amp;RFORMATO 6a</oddHeader>
    <oddFooter>&amp;RHoja &amp;P de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5"/>
  <sheetViews>
    <sheetView workbookViewId="0">
      <selection activeCell="B20" sqref="B20"/>
    </sheetView>
  </sheetViews>
  <sheetFormatPr baseColWidth="10" defaultRowHeight="15" x14ac:dyDescent="0.25"/>
  <cols>
    <col min="1" max="1" width="42" customWidth="1"/>
    <col min="2" max="2" width="11.7109375" bestFit="1" customWidth="1"/>
    <col min="3" max="3" width="12" customWidth="1"/>
    <col min="4" max="4" width="12.5703125" bestFit="1" customWidth="1"/>
    <col min="5" max="5" width="11.7109375" bestFit="1" customWidth="1"/>
    <col min="6" max="7" width="11.5703125" bestFit="1" customWidth="1"/>
  </cols>
  <sheetData>
    <row r="1" spans="1:7" x14ac:dyDescent="0.25">
      <c r="A1" s="306" t="str">
        <f>'FORMATO 6A'!A1:H1</f>
        <v>ÓRGANO DE FISCALIZACIÓN SUPERIOR</v>
      </c>
      <c r="B1" s="307"/>
      <c r="C1" s="307"/>
      <c r="D1" s="307"/>
      <c r="E1" s="307"/>
      <c r="F1" s="307"/>
      <c r="G1" s="308"/>
    </row>
    <row r="2" spans="1:7" x14ac:dyDescent="0.25">
      <c r="A2" s="198" t="s">
        <v>199</v>
      </c>
      <c r="B2" s="199"/>
      <c r="C2" s="199"/>
      <c r="D2" s="199"/>
      <c r="E2" s="199"/>
      <c r="F2" s="199"/>
      <c r="G2" s="200"/>
    </row>
    <row r="3" spans="1:7" x14ac:dyDescent="0.25">
      <c r="A3" s="198" t="s">
        <v>278</v>
      </c>
      <c r="B3" s="199"/>
      <c r="C3" s="199"/>
      <c r="D3" s="199"/>
      <c r="E3" s="199"/>
      <c r="F3" s="199"/>
      <c r="G3" s="200"/>
    </row>
    <row r="4" spans="1:7" x14ac:dyDescent="0.25">
      <c r="A4" s="198" t="s">
        <v>454</v>
      </c>
      <c r="B4" s="199"/>
      <c r="C4" s="199"/>
      <c r="D4" s="199"/>
      <c r="E4" s="199"/>
      <c r="F4" s="199"/>
      <c r="G4" s="200"/>
    </row>
    <row r="5" spans="1:7" ht="15.75" thickBot="1" x14ac:dyDescent="0.3">
      <c r="A5" s="309" t="s">
        <v>1</v>
      </c>
      <c r="B5" s="310"/>
      <c r="C5" s="310"/>
      <c r="D5" s="310"/>
      <c r="E5" s="310"/>
      <c r="F5" s="310"/>
      <c r="G5" s="311"/>
    </row>
    <row r="6" spans="1:7" ht="15.75" thickBot="1" x14ac:dyDescent="0.3">
      <c r="A6" s="255" t="s">
        <v>2</v>
      </c>
      <c r="B6" s="303" t="s">
        <v>201</v>
      </c>
      <c r="C6" s="304"/>
      <c r="D6" s="304"/>
      <c r="E6" s="304"/>
      <c r="F6" s="305"/>
      <c r="G6" s="255" t="s">
        <v>202</v>
      </c>
    </row>
    <row r="7" spans="1:7" ht="45.75" thickBot="1" x14ac:dyDescent="0.3">
      <c r="A7" s="256"/>
      <c r="B7" s="127" t="s">
        <v>102</v>
      </c>
      <c r="C7" s="127" t="s">
        <v>132</v>
      </c>
      <c r="D7" s="127" t="s">
        <v>133</v>
      </c>
      <c r="E7" s="127" t="s">
        <v>103</v>
      </c>
      <c r="F7" s="127" t="s">
        <v>117</v>
      </c>
      <c r="G7" s="256"/>
    </row>
    <row r="8" spans="1:7" x14ac:dyDescent="0.25">
      <c r="A8" s="66" t="s">
        <v>279</v>
      </c>
      <c r="B8" s="300">
        <f>B10</f>
        <v>89277732</v>
      </c>
      <c r="C8" s="300">
        <f t="shared" ref="C8:G8" si="0">C10</f>
        <v>21786514</v>
      </c>
      <c r="D8" s="300">
        <f t="shared" si="0"/>
        <v>111064246</v>
      </c>
      <c r="E8" s="300">
        <f t="shared" si="0"/>
        <v>89680865</v>
      </c>
      <c r="F8" s="300">
        <f t="shared" si="0"/>
        <v>88727151</v>
      </c>
      <c r="G8" s="302">
        <f t="shared" si="0"/>
        <v>21383381</v>
      </c>
    </row>
    <row r="9" spans="1:7" x14ac:dyDescent="0.25">
      <c r="A9" s="66" t="s">
        <v>421</v>
      </c>
      <c r="B9" s="301"/>
      <c r="C9" s="301"/>
      <c r="D9" s="301"/>
      <c r="E9" s="301"/>
      <c r="F9" s="301"/>
      <c r="G9" s="299"/>
    </row>
    <row r="10" spans="1:7" ht="20.45" customHeight="1" x14ac:dyDescent="0.25">
      <c r="A10" s="67" t="s">
        <v>420</v>
      </c>
      <c r="B10" s="68">
        <f>'FORMATO 6A'!C157</f>
        <v>89277732</v>
      </c>
      <c r="C10" s="68">
        <v>21786514</v>
      </c>
      <c r="D10" s="68">
        <f>B10+C10</f>
        <v>111064246</v>
      </c>
      <c r="E10" s="68">
        <f>'FORMATO 4'!D54</f>
        <v>89680865</v>
      </c>
      <c r="F10" s="68">
        <f>'FORMATO 4'!E54</f>
        <v>88727151</v>
      </c>
      <c r="G10" s="142">
        <f>D10-E10</f>
        <v>21383381</v>
      </c>
    </row>
    <row r="11" spans="1:7" x14ac:dyDescent="0.25">
      <c r="A11" s="67"/>
      <c r="B11" s="69"/>
      <c r="C11" s="69"/>
      <c r="D11" s="69"/>
      <c r="E11" s="69"/>
      <c r="F11" s="69"/>
      <c r="G11" s="69"/>
    </row>
    <row r="12" spans="1:7" x14ac:dyDescent="0.25">
      <c r="A12" s="67"/>
      <c r="B12" s="69"/>
      <c r="C12" s="165"/>
      <c r="D12" s="165"/>
      <c r="E12" s="69"/>
      <c r="F12" s="69"/>
      <c r="G12" s="69"/>
    </row>
    <row r="13" spans="1:7" x14ac:dyDescent="0.25">
      <c r="A13" s="70"/>
      <c r="B13" s="69"/>
      <c r="C13" s="69"/>
      <c r="D13" s="69"/>
      <c r="E13" s="69"/>
      <c r="F13" s="69"/>
      <c r="G13" s="69"/>
    </row>
    <row r="14" spans="1:7" x14ac:dyDescent="0.25">
      <c r="A14" s="71" t="s">
        <v>287</v>
      </c>
      <c r="B14" s="299">
        <v>0</v>
      </c>
      <c r="C14" s="299">
        <f>C16</f>
        <v>621733</v>
      </c>
      <c r="D14" s="299">
        <f>D16</f>
        <v>621733</v>
      </c>
      <c r="E14" s="299">
        <f>E16</f>
        <v>621733</v>
      </c>
      <c r="F14" s="299">
        <f t="shared" ref="F14:G14" si="1">F16</f>
        <v>621733</v>
      </c>
      <c r="G14" s="299">
        <f t="shared" si="1"/>
        <v>0</v>
      </c>
    </row>
    <row r="15" spans="1:7" x14ac:dyDescent="0.25">
      <c r="A15" s="72" t="s">
        <v>288</v>
      </c>
      <c r="B15" s="299"/>
      <c r="C15" s="299"/>
      <c r="D15" s="299"/>
      <c r="E15" s="299"/>
      <c r="F15" s="299"/>
      <c r="G15" s="299"/>
    </row>
    <row r="16" spans="1:7" x14ac:dyDescent="0.25">
      <c r="A16" s="67" t="s">
        <v>420</v>
      </c>
      <c r="B16" s="164">
        <f>'FORMATO 6A'!C83</f>
        <v>0</v>
      </c>
      <c r="C16" s="164">
        <f>'FORMATO 6A'!D83</f>
        <v>621733</v>
      </c>
      <c r="D16" s="164">
        <f>'FORMATO 6A'!E83</f>
        <v>621733</v>
      </c>
      <c r="E16" s="68">
        <f>'FORMATO 4'!D69</f>
        <v>621733</v>
      </c>
      <c r="F16" s="68">
        <f>E16</f>
        <v>621733</v>
      </c>
      <c r="G16" s="142">
        <f>D16-E16</f>
        <v>0</v>
      </c>
    </row>
    <row r="17" spans="1:7" x14ac:dyDescent="0.25">
      <c r="A17" s="67" t="s">
        <v>280</v>
      </c>
      <c r="B17" s="162"/>
      <c r="C17" s="162"/>
      <c r="D17" s="69"/>
      <c r="E17" s="69"/>
      <c r="F17" s="69"/>
      <c r="G17" s="69"/>
    </row>
    <row r="18" spans="1:7" x14ac:dyDescent="0.25">
      <c r="A18" s="70" t="s">
        <v>281</v>
      </c>
      <c r="B18" s="69"/>
      <c r="C18" s="69"/>
      <c r="D18" s="69"/>
      <c r="E18" s="69"/>
      <c r="F18" s="69"/>
      <c r="G18" s="69"/>
    </row>
    <row r="19" spans="1:7" x14ac:dyDescent="0.25">
      <c r="A19" s="67" t="s">
        <v>282</v>
      </c>
      <c r="B19" s="69"/>
      <c r="C19" s="69"/>
      <c r="D19" s="69"/>
      <c r="E19" s="69"/>
      <c r="F19" s="69"/>
      <c r="G19" s="69"/>
    </row>
    <row r="20" spans="1:7" x14ac:dyDescent="0.25">
      <c r="A20" s="70" t="s">
        <v>283</v>
      </c>
      <c r="B20" s="69"/>
      <c r="C20" s="69"/>
      <c r="D20" s="69"/>
      <c r="E20" s="69"/>
      <c r="F20" s="69"/>
      <c r="G20" s="69"/>
    </row>
    <row r="21" spans="1:7" x14ac:dyDescent="0.25">
      <c r="A21" s="67" t="s">
        <v>284</v>
      </c>
      <c r="B21" s="69"/>
      <c r="C21" s="69"/>
      <c r="D21" s="69"/>
      <c r="E21" s="69"/>
      <c r="F21" s="69"/>
      <c r="G21" s="69"/>
    </row>
    <row r="22" spans="1:7" x14ac:dyDescent="0.25">
      <c r="A22" s="70" t="s">
        <v>285</v>
      </c>
      <c r="B22" s="69"/>
      <c r="C22" s="69"/>
      <c r="D22" s="69"/>
      <c r="E22" s="69"/>
      <c r="F22" s="69"/>
      <c r="G22" s="69"/>
    </row>
    <row r="23" spans="1:7" x14ac:dyDescent="0.25">
      <c r="A23" s="67" t="s">
        <v>286</v>
      </c>
      <c r="B23" s="69"/>
      <c r="C23" s="69"/>
      <c r="D23" s="69"/>
      <c r="E23" s="69"/>
      <c r="F23" s="69"/>
      <c r="G23" s="69"/>
    </row>
    <row r="24" spans="1:7" x14ac:dyDescent="0.25">
      <c r="A24" s="73"/>
      <c r="B24" s="69"/>
      <c r="C24" s="69"/>
      <c r="D24" s="69"/>
      <c r="E24" s="69"/>
      <c r="F24" s="69"/>
      <c r="G24" s="69"/>
    </row>
    <row r="25" spans="1:7" x14ac:dyDescent="0.25">
      <c r="A25" s="74" t="s">
        <v>277</v>
      </c>
      <c r="B25" s="75">
        <f t="shared" ref="B25:G25" si="2">B8+B14</f>
        <v>89277732</v>
      </c>
      <c r="C25" s="75">
        <f t="shared" si="2"/>
        <v>22408247</v>
      </c>
      <c r="D25" s="75">
        <f t="shared" si="2"/>
        <v>111685979</v>
      </c>
      <c r="E25" s="75">
        <f t="shared" si="2"/>
        <v>90302598</v>
      </c>
      <c r="F25" s="75">
        <f t="shared" si="2"/>
        <v>89348884</v>
      </c>
      <c r="G25" s="141">
        <f t="shared" si="2"/>
        <v>21383381</v>
      </c>
    </row>
    <row r="26" spans="1:7" ht="15.75" thickBot="1" x14ac:dyDescent="0.3">
      <c r="A26" s="76"/>
      <c r="B26" s="77"/>
      <c r="C26" s="77"/>
      <c r="D26" s="77"/>
      <c r="E26" s="77"/>
      <c r="F26" s="77"/>
      <c r="G26" s="77"/>
    </row>
    <row r="27" spans="1:7" x14ac:dyDescent="0.25">
      <c r="A27" s="11"/>
      <c r="B27" s="11"/>
      <c r="C27" s="11"/>
      <c r="D27" s="11"/>
      <c r="E27" s="11"/>
      <c r="F27" s="11"/>
      <c r="G27" s="11"/>
    </row>
    <row r="28" spans="1:7" x14ac:dyDescent="0.25">
      <c r="A28" s="65"/>
      <c r="B28" s="11"/>
      <c r="C28" s="11"/>
      <c r="D28" s="11"/>
      <c r="E28" s="11"/>
      <c r="F28" s="11"/>
      <c r="G28" s="11"/>
    </row>
    <row r="29" spans="1:7" x14ac:dyDescent="0.25">
      <c r="A29" s="65"/>
      <c r="B29" s="11"/>
      <c r="C29" s="11"/>
      <c r="D29" s="11"/>
      <c r="E29" s="11"/>
      <c r="F29" s="11"/>
      <c r="G29" s="11"/>
    </row>
    <row r="30" spans="1:7" x14ac:dyDescent="0.25">
      <c r="A30" s="65"/>
      <c r="B30" s="11"/>
      <c r="C30" s="11"/>
      <c r="D30" s="11"/>
      <c r="E30" s="11"/>
      <c r="F30" s="11"/>
      <c r="G30" s="11"/>
    </row>
    <row r="31" spans="1:7" x14ac:dyDescent="0.25">
      <c r="A31" s="65"/>
      <c r="B31" s="11"/>
      <c r="C31" s="11"/>
      <c r="D31" s="11"/>
      <c r="E31" s="11"/>
      <c r="F31" s="11"/>
      <c r="G31" s="11"/>
    </row>
    <row r="32" spans="1:7" x14ac:dyDescent="0.25">
      <c r="A32" s="65"/>
      <c r="B32" s="11"/>
      <c r="C32" s="11"/>
      <c r="D32" s="11"/>
      <c r="E32" s="11"/>
      <c r="F32" s="11"/>
      <c r="G32" s="11"/>
    </row>
    <row r="33" spans="1:7" x14ac:dyDescent="0.25">
      <c r="A33" s="65"/>
      <c r="B33" s="11"/>
      <c r="C33" s="11"/>
      <c r="D33" s="11"/>
      <c r="E33" s="11"/>
      <c r="F33" s="11"/>
      <c r="G33" s="11"/>
    </row>
    <row r="34" spans="1:7" x14ac:dyDescent="0.25">
      <c r="A34" s="8"/>
    </row>
    <row r="35" spans="1:7" x14ac:dyDescent="0.25">
      <c r="A35" s="8"/>
    </row>
  </sheetData>
  <mergeCells count="20">
    <mergeCell ref="A6:A7"/>
    <mergeCell ref="B6:F6"/>
    <mergeCell ref="G6:G7"/>
    <mergeCell ref="A1:G1"/>
    <mergeCell ref="A2:G2"/>
    <mergeCell ref="A3:G3"/>
    <mergeCell ref="A4:G4"/>
    <mergeCell ref="A5:G5"/>
    <mergeCell ref="G14:G15"/>
    <mergeCell ref="B8:B9"/>
    <mergeCell ref="C8:C9"/>
    <mergeCell ref="D8:D9"/>
    <mergeCell ref="E8:E9"/>
    <mergeCell ref="F8:F9"/>
    <mergeCell ref="G8:G9"/>
    <mergeCell ref="B14:B15"/>
    <mergeCell ref="C14:C15"/>
    <mergeCell ref="D14:D15"/>
    <mergeCell ref="E14:E15"/>
    <mergeCell ref="F14:F1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landscape" r:id="rId1"/>
  <headerFooter>
    <oddHeader>&amp;RFORMATO 6b</oddHeader>
    <oddFooter>&amp;R Hoja &amp;P de 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1"/>
  <sheetViews>
    <sheetView workbookViewId="0">
      <selection activeCell="C7" sqref="A7:XFD77"/>
    </sheetView>
  </sheetViews>
  <sheetFormatPr baseColWidth="10" defaultRowHeight="15" x14ac:dyDescent="0.25"/>
  <cols>
    <col min="1" max="1" width="2.7109375" customWidth="1"/>
    <col min="2" max="2" width="40.140625" style="8" customWidth="1"/>
    <col min="3" max="3" width="12" bestFit="1" customWidth="1"/>
    <col min="4" max="4" width="12.42578125" customWidth="1"/>
    <col min="5" max="5" width="12.140625" customWidth="1"/>
    <col min="6" max="6" width="11.7109375" customWidth="1"/>
    <col min="7" max="7" width="12.5703125" customWidth="1"/>
    <col min="8" max="8" width="12" customWidth="1"/>
  </cols>
  <sheetData>
    <row r="1" spans="1:8" x14ac:dyDescent="0.25">
      <c r="A1" s="195" t="str">
        <f>'FORMATO 6B'!A1:G1</f>
        <v>ÓRGANO DE FISCALIZACIÓN SUPERIOR</v>
      </c>
      <c r="B1" s="196"/>
      <c r="C1" s="196"/>
      <c r="D1" s="196"/>
      <c r="E1" s="196"/>
      <c r="F1" s="196"/>
      <c r="G1" s="196"/>
      <c r="H1" s="296"/>
    </row>
    <row r="2" spans="1:8" x14ac:dyDescent="0.25">
      <c r="A2" s="231" t="s">
        <v>199</v>
      </c>
      <c r="B2" s="232"/>
      <c r="C2" s="232"/>
      <c r="D2" s="232"/>
      <c r="E2" s="232"/>
      <c r="F2" s="232"/>
      <c r="G2" s="232"/>
      <c r="H2" s="297"/>
    </row>
    <row r="3" spans="1:8" x14ac:dyDescent="0.25">
      <c r="A3" s="231" t="s">
        <v>289</v>
      </c>
      <c r="B3" s="232"/>
      <c r="C3" s="232"/>
      <c r="D3" s="232"/>
      <c r="E3" s="232"/>
      <c r="F3" s="232"/>
      <c r="G3" s="232"/>
      <c r="H3" s="297"/>
    </row>
    <row r="4" spans="1:8" x14ac:dyDescent="0.25">
      <c r="A4" s="231" t="s">
        <v>454</v>
      </c>
      <c r="B4" s="232"/>
      <c r="C4" s="232"/>
      <c r="D4" s="232"/>
      <c r="E4" s="232"/>
      <c r="F4" s="232"/>
      <c r="G4" s="232"/>
      <c r="H4" s="297"/>
    </row>
    <row r="5" spans="1:8" ht="15.75" thickBot="1" x14ac:dyDescent="0.3">
      <c r="A5" s="234"/>
      <c r="B5" s="235"/>
      <c r="C5" s="235"/>
      <c r="D5" s="235"/>
      <c r="E5" s="235"/>
      <c r="F5" s="235"/>
      <c r="G5" s="235"/>
      <c r="H5" s="298"/>
    </row>
    <row r="6" spans="1:8" ht="15.75" thickBot="1" x14ac:dyDescent="0.3">
      <c r="A6" s="195" t="s">
        <v>2</v>
      </c>
      <c r="B6" s="197"/>
      <c r="C6" s="304" t="s">
        <v>201</v>
      </c>
      <c r="D6" s="304"/>
      <c r="E6" s="304"/>
      <c r="F6" s="304"/>
      <c r="G6" s="305"/>
      <c r="H6" s="255" t="s">
        <v>202</v>
      </c>
    </row>
    <row r="7" spans="1:8" ht="23.25" thickBot="1" x14ac:dyDescent="0.3">
      <c r="A7" s="234"/>
      <c r="B7" s="236"/>
      <c r="C7" s="127" t="s">
        <v>102</v>
      </c>
      <c r="D7" s="127" t="s">
        <v>203</v>
      </c>
      <c r="E7" s="127" t="s">
        <v>204</v>
      </c>
      <c r="F7" s="127" t="s">
        <v>103</v>
      </c>
      <c r="G7" s="127" t="s">
        <v>117</v>
      </c>
      <c r="H7" s="256"/>
    </row>
    <row r="8" spans="1:8" ht="15" customHeight="1" x14ac:dyDescent="0.25">
      <c r="A8" s="312"/>
      <c r="B8" s="313"/>
      <c r="C8" s="69"/>
      <c r="D8" s="69"/>
      <c r="E8" s="69"/>
      <c r="F8" s="69"/>
      <c r="G8" s="69"/>
      <c r="H8" s="69"/>
    </row>
    <row r="9" spans="1:8" ht="16.7" customHeight="1" x14ac:dyDescent="0.25">
      <c r="A9" s="185" t="s">
        <v>290</v>
      </c>
      <c r="B9" s="186"/>
      <c r="C9" s="75">
        <f>C10</f>
        <v>89277732</v>
      </c>
      <c r="D9" s="75">
        <f t="shared" ref="D9:H9" si="0">D10</f>
        <v>21786514</v>
      </c>
      <c r="E9" s="75">
        <f t="shared" si="0"/>
        <v>111064246</v>
      </c>
      <c r="F9" s="75">
        <f t="shared" si="0"/>
        <v>89680865</v>
      </c>
      <c r="G9" s="75">
        <f t="shared" si="0"/>
        <v>88727151</v>
      </c>
      <c r="H9" s="141">
        <f t="shared" si="0"/>
        <v>21383381</v>
      </c>
    </row>
    <row r="10" spans="1:8" ht="15" customHeight="1" x14ac:dyDescent="0.25">
      <c r="A10" s="225" t="s">
        <v>291</v>
      </c>
      <c r="B10" s="226"/>
      <c r="C10" s="43">
        <f>C11</f>
        <v>89277732</v>
      </c>
      <c r="D10" s="43">
        <f t="shared" ref="D10:H10" si="1">D11</f>
        <v>21786514</v>
      </c>
      <c r="E10" s="43">
        <f t="shared" si="1"/>
        <v>111064246</v>
      </c>
      <c r="F10" s="43">
        <f t="shared" si="1"/>
        <v>89680865</v>
      </c>
      <c r="G10" s="43">
        <f t="shared" si="1"/>
        <v>88727151</v>
      </c>
      <c r="H10" s="113">
        <f t="shared" si="1"/>
        <v>21383381</v>
      </c>
    </row>
    <row r="11" spans="1:8" ht="15" customHeight="1" x14ac:dyDescent="0.25">
      <c r="A11" s="61"/>
      <c r="B11" s="62" t="s">
        <v>292</v>
      </c>
      <c r="C11" s="49">
        <f>'FORMATO 6B'!B10</f>
        <v>89277732</v>
      </c>
      <c r="D11" s="49">
        <f>'FORMATO 6B'!C10</f>
        <v>21786514</v>
      </c>
      <c r="E11" s="49">
        <f>'FORMATO 6B'!D10</f>
        <v>111064246</v>
      </c>
      <c r="F11" s="49">
        <f>'FORMATO 6B'!E10</f>
        <v>89680865</v>
      </c>
      <c r="G11" s="49">
        <f>'FORMATO 6B'!F10</f>
        <v>88727151</v>
      </c>
      <c r="H11" s="112">
        <f>'FORMATO 6B'!G10</f>
        <v>21383381</v>
      </c>
    </row>
    <row r="12" spans="1:8" ht="15" customHeight="1" x14ac:dyDescent="0.25">
      <c r="A12" s="61"/>
      <c r="B12" s="62" t="s">
        <v>293</v>
      </c>
      <c r="C12" s="42"/>
      <c r="D12" s="42"/>
      <c r="E12" s="42"/>
      <c r="F12" s="42"/>
      <c r="G12" s="42"/>
      <c r="H12" s="42"/>
    </row>
    <row r="13" spans="1:8" ht="15" customHeight="1" x14ac:dyDescent="0.25">
      <c r="A13" s="61"/>
      <c r="B13" s="62" t="s">
        <v>294</v>
      </c>
      <c r="C13" s="42"/>
      <c r="D13" s="42"/>
      <c r="E13" s="42"/>
      <c r="F13" s="42"/>
      <c r="G13" s="42"/>
      <c r="H13" s="42"/>
    </row>
    <row r="14" spans="1:8" ht="15" customHeight="1" x14ac:dyDescent="0.25">
      <c r="A14" s="61"/>
      <c r="B14" s="62" t="s">
        <v>295</v>
      </c>
      <c r="C14" s="42"/>
      <c r="D14" s="42"/>
      <c r="E14" s="42"/>
      <c r="F14" s="42"/>
      <c r="G14" s="42"/>
      <c r="H14" s="42"/>
    </row>
    <row r="15" spans="1:8" ht="15" customHeight="1" x14ac:dyDescent="0.25">
      <c r="A15" s="61"/>
      <c r="B15" s="62" t="s">
        <v>296</v>
      </c>
      <c r="C15" s="42"/>
      <c r="D15" s="42"/>
      <c r="E15" s="42"/>
      <c r="F15" s="42"/>
      <c r="G15" s="42"/>
      <c r="H15" s="42"/>
    </row>
    <row r="16" spans="1:8" ht="15" customHeight="1" x14ac:dyDescent="0.25">
      <c r="A16" s="61"/>
      <c r="B16" s="62" t="s">
        <v>297</v>
      </c>
      <c r="C16" s="42"/>
      <c r="D16" s="42"/>
      <c r="E16" s="42"/>
      <c r="F16" s="42"/>
      <c r="G16" s="42"/>
      <c r="H16" s="42"/>
    </row>
    <row r="17" spans="1:8" ht="15" customHeight="1" x14ac:dyDescent="0.25">
      <c r="A17" s="61"/>
      <c r="B17" s="62" t="s">
        <v>298</v>
      </c>
      <c r="C17" s="42"/>
      <c r="D17" s="42"/>
      <c r="E17" s="42"/>
      <c r="F17" s="42"/>
      <c r="G17" s="42"/>
      <c r="H17" s="42"/>
    </row>
    <row r="18" spans="1:8" ht="15" customHeight="1" x14ac:dyDescent="0.25">
      <c r="A18" s="61"/>
      <c r="B18" s="62" t="s">
        <v>299</v>
      </c>
      <c r="C18" s="42"/>
      <c r="D18" s="42"/>
      <c r="E18" s="42"/>
      <c r="F18" s="42"/>
      <c r="G18" s="42"/>
      <c r="H18" s="42"/>
    </row>
    <row r="19" spans="1:8" ht="15" customHeight="1" x14ac:dyDescent="0.25">
      <c r="A19" s="78"/>
      <c r="B19" s="14"/>
      <c r="C19" s="79"/>
      <c r="D19" s="79"/>
      <c r="E19" s="79"/>
      <c r="F19" s="79"/>
      <c r="G19" s="79"/>
      <c r="H19" s="79"/>
    </row>
    <row r="20" spans="1:8" ht="15" customHeight="1" x14ac:dyDescent="0.25">
      <c r="A20" s="225" t="s">
        <v>300</v>
      </c>
      <c r="B20" s="226"/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</row>
    <row r="21" spans="1:8" ht="15" customHeight="1" x14ac:dyDescent="0.25">
      <c r="A21" s="61"/>
      <c r="B21" s="62" t="s">
        <v>301</v>
      </c>
      <c r="C21" s="42"/>
      <c r="D21" s="42"/>
      <c r="E21" s="42"/>
      <c r="F21" s="42"/>
      <c r="G21" s="42"/>
      <c r="H21" s="42"/>
    </row>
    <row r="22" spans="1:8" ht="15" customHeight="1" x14ac:dyDescent="0.25">
      <c r="A22" s="61"/>
      <c r="B22" s="62" t="s">
        <v>302</v>
      </c>
      <c r="C22" s="42"/>
      <c r="D22" s="42"/>
      <c r="E22" s="42"/>
      <c r="F22" s="42"/>
      <c r="G22" s="42"/>
      <c r="H22" s="42"/>
    </row>
    <row r="23" spans="1:8" ht="15" customHeight="1" x14ac:dyDescent="0.25">
      <c r="A23" s="61"/>
      <c r="B23" s="62" t="s">
        <v>303</v>
      </c>
      <c r="C23" s="42"/>
      <c r="D23" s="42"/>
      <c r="E23" s="42"/>
      <c r="F23" s="42"/>
      <c r="G23" s="42"/>
      <c r="H23" s="42"/>
    </row>
    <row r="24" spans="1:8" ht="22.7" customHeight="1" x14ac:dyDescent="0.25">
      <c r="A24" s="61"/>
      <c r="B24" s="62" t="s">
        <v>304</v>
      </c>
      <c r="C24" s="42"/>
      <c r="D24" s="42"/>
      <c r="E24" s="42"/>
      <c r="F24" s="42"/>
      <c r="G24" s="42"/>
      <c r="H24" s="42"/>
    </row>
    <row r="25" spans="1:8" ht="15" customHeight="1" x14ac:dyDescent="0.25">
      <c r="A25" s="61"/>
      <c r="B25" s="62" t="s">
        <v>305</v>
      </c>
      <c r="C25" s="42"/>
      <c r="D25" s="42"/>
      <c r="E25" s="42"/>
      <c r="F25" s="42"/>
      <c r="G25" s="42"/>
      <c r="H25" s="42"/>
    </row>
    <row r="26" spans="1:8" ht="15" customHeight="1" x14ac:dyDescent="0.25">
      <c r="A26" s="61"/>
      <c r="B26" s="62" t="s">
        <v>306</v>
      </c>
      <c r="C26" s="42"/>
      <c r="D26" s="42"/>
      <c r="E26" s="42"/>
      <c r="F26" s="42"/>
      <c r="G26" s="42"/>
      <c r="H26" s="42"/>
    </row>
    <row r="27" spans="1:8" ht="15" customHeight="1" x14ac:dyDescent="0.25">
      <c r="A27" s="61"/>
      <c r="B27" s="62" t="s">
        <v>307</v>
      </c>
      <c r="C27" s="42"/>
      <c r="D27" s="42"/>
      <c r="E27" s="42"/>
      <c r="F27" s="42"/>
      <c r="G27" s="42"/>
      <c r="H27" s="42"/>
    </row>
    <row r="28" spans="1:8" ht="15" customHeight="1" x14ac:dyDescent="0.25">
      <c r="A28" s="78"/>
      <c r="B28" s="14"/>
      <c r="C28" s="79"/>
      <c r="D28" s="79"/>
      <c r="E28" s="79"/>
      <c r="F28" s="79"/>
      <c r="G28" s="79"/>
      <c r="H28" s="79"/>
    </row>
    <row r="29" spans="1:8" ht="23.25" customHeight="1" x14ac:dyDescent="0.25">
      <c r="A29" s="185" t="s">
        <v>308</v>
      </c>
      <c r="B29" s="186"/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ht="22.7" customHeight="1" x14ac:dyDescent="0.25">
      <c r="A30" s="37"/>
      <c r="B30" s="21" t="s">
        <v>309</v>
      </c>
      <c r="C30" s="42"/>
      <c r="D30" s="42"/>
      <c r="E30" s="42"/>
      <c r="F30" s="42"/>
      <c r="G30" s="42"/>
      <c r="H30" s="42"/>
    </row>
    <row r="31" spans="1:8" ht="15" customHeight="1" x14ac:dyDescent="0.25">
      <c r="A31" s="61"/>
      <c r="B31" s="62" t="s">
        <v>310</v>
      </c>
      <c r="C31" s="42"/>
      <c r="D31" s="42"/>
      <c r="E31" s="42"/>
      <c r="F31" s="42"/>
      <c r="G31" s="42"/>
      <c r="H31" s="42"/>
    </row>
    <row r="32" spans="1:8" ht="15" customHeight="1" x14ac:dyDescent="0.25">
      <c r="A32" s="61"/>
      <c r="B32" s="62" t="s">
        <v>311</v>
      </c>
      <c r="C32" s="42"/>
      <c r="D32" s="42"/>
      <c r="E32" s="42"/>
      <c r="F32" s="42"/>
      <c r="G32" s="42"/>
      <c r="H32" s="42"/>
    </row>
    <row r="33" spans="1:8" ht="15" customHeight="1" x14ac:dyDescent="0.25">
      <c r="A33" s="61"/>
      <c r="B33" s="62" t="s">
        <v>312</v>
      </c>
      <c r="C33" s="42"/>
      <c r="D33" s="42"/>
      <c r="E33" s="42"/>
      <c r="F33" s="42"/>
      <c r="G33" s="42"/>
      <c r="H33" s="42"/>
    </row>
    <row r="34" spans="1:8" ht="15" customHeight="1" x14ac:dyDescent="0.25">
      <c r="A34" s="61"/>
      <c r="B34" s="62" t="s">
        <v>313</v>
      </c>
      <c r="C34" s="42"/>
      <c r="D34" s="42"/>
      <c r="E34" s="42"/>
      <c r="F34" s="42"/>
      <c r="G34" s="42"/>
      <c r="H34" s="42"/>
    </row>
    <row r="35" spans="1:8" ht="15" customHeight="1" x14ac:dyDescent="0.25">
      <c r="A35" s="61"/>
      <c r="B35" s="62" t="s">
        <v>314</v>
      </c>
      <c r="C35" s="42"/>
      <c r="D35" s="42"/>
      <c r="E35" s="42"/>
      <c r="F35" s="42"/>
      <c r="G35" s="42"/>
      <c r="H35" s="42"/>
    </row>
    <row r="36" spans="1:8" ht="15" customHeight="1" x14ac:dyDescent="0.25">
      <c r="A36" s="61"/>
      <c r="B36" s="62" t="s">
        <v>315</v>
      </c>
      <c r="C36" s="42"/>
      <c r="D36" s="42"/>
      <c r="E36" s="42"/>
      <c r="F36" s="42"/>
      <c r="G36" s="42"/>
      <c r="H36" s="42"/>
    </row>
    <row r="37" spans="1:8" ht="15" customHeight="1" x14ac:dyDescent="0.25">
      <c r="A37" s="61"/>
      <c r="B37" s="62" t="s">
        <v>316</v>
      </c>
      <c r="C37" s="42"/>
      <c r="D37" s="42"/>
      <c r="E37" s="42"/>
      <c r="F37" s="42"/>
      <c r="G37" s="42"/>
      <c r="H37" s="42"/>
    </row>
    <row r="38" spans="1:8" ht="15.6" customHeight="1" thickBot="1" x14ac:dyDescent="0.3">
      <c r="A38" s="63"/>
      <c r="B38" s="64" t="s">
        <v>317</v>
      </c>
      <c r="C38" s="46"/>
      <c r="D38" s="46"/>
      <c r="E38" s="46"/>
      <c r="F38" s="46"/>
      <c r="G38" s="46"/>
      <c r="H38" s="46"/>
    </row>
    <row r="39" spans="1:8" ht="8.1" customHeight="1" x14ac:dyDescent="0.25">
      <c r="A39" s="78"/>
      <c r="B39" s="14"/>
      <c r="C39" s="79"/>
      <c r="D39" s="79"/>
      <c r="E39" s="79"/>
      <c r="F39" s="79"/>
      <c r="G39" s="79"/>
      <c r="H39" s="79"/>
    </row>
    <row r="40" spans="1:8" ht="26.1" customHeight="1" x14ac:dyDescent="0.25">
      <c r="A40" s="185" t="s">
        <v>318</v>
      </c>
      <c r="B40" s="186"/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ht="22.5" x14ac:dyDescent="0.25">
      <c r="A41" s="37"/>
      <c r="B41" s="21" t="s">
        <v>319</v>
      </c>
      <c r="C41" s="42"/>
      <c r="D41" s="42"/>
      <c r="E41" s="42"/>
      <c r="F41" s="42"/>
      <c r="G41" s="42"/>
      <c r="H41" s="42"/>
    </row>
    <row r="42" spans="1:8" ht="22.5" x14ac:dyDescent="0.25">
      <c r="A42" s="37"/>
      <c r="B42" s="21" t="s">
        <v>320</v>
      </c>
      <c r="C42" s="42"/>
      <c r="D42" s="42"/>
      <c r="E42" s="42"/>
      <c r="F42" s="42"/>
      <c r="G42" s="42"/>
      <c r="H42" s="42"/>
    </row>
    <row r="43" spans="1:8" x14ac:dyDescent="0.25">
      <c r="A43" s="61"/>
      <c r="B43" s="62" t="s">
        <v>321</v>
      </c>
      <c r="C43" s="42"/>
      <c r="D43" s="42"/>
      <c r="E43" s="42"/>
      <c r="F43" s="42"/>
      <c r="G43" s="42"/>
      <c r="H43" s="42"/>
    </row>
    <row r="44" spans="1:8" x14ac:dyDescent="0.25">
      <c r="A44" s="61"/>
      <c r="B44" s="62" t="s">
        <v>322</v>
      </c>
      <c r="C44" s="42"/>
      <c r="D44" s="42"/>
      <c r="E44" s="42"/>
      <c r="F44" s="42"/>
      <c r="G44" s="42"/>
      <c r="H44" s="42"/>
    </row>
    <row r="45" spans="1:8" ht="7.5" customHeight="1" x14ac:dyDescent="0.25">
      <c r="A45" s="78"/>
      <c r="B45" s="14"/>
      <c r="C45" s="79"/>
      <c r="D45" s="79"/>
      <c r="E45" s="79"/>
      <c r="F45" s="79"/>
      <c r="G45" s="79"/>
      <c r="H45" s="79"/>
    </row>
    <row r="46" spans="1:8" x14ac:dyDescent="0.25">
      <c r="A46" s="225" t="s">
        <v>323</v>
      </c>
      <c r="B46" s="226"/>
      <c r="C46" s="34">
        <v>0</v>
      </c>
      <c r="D46" s="113">
        <f t="shared" ref="D46:E47" si="2">D47</f>
        <v>621733</v>
      </c>
      <c r="E46" s="113">
        <f t="shared" si="2"/>
        <v>621733</v>
      </c>
      <c r="F46" s="113">
        <f>F47</f>
        <v>621733</v>
      </c>
      <c r="G46" s="113">
        <f t="shared" ref="G46:H47" si="3">G47</f>
        <v>621733</v>
      </c>
      <c r="H46" s="113">
        <f t="shared" si="3"/>
        <v>0</v>
      </c>
    </row>
    <row r="47" spans="1:8" x14ac:dyDescent="0.25">
      <c r="A47" s="225" t="s">
        <v>291</v>
      </c>
      <c r="B47" s="226"/>
      <c r="C47" s="34">
        <v>0</v>
      </c>
      <c r="D47" s="113">
        <f t="shared" si="2"/>
        <v>621733</v>
      </c>
      <c r="E47" s="113">
        <f t="shared" si="2"/>
        <v>621733</v>
      </c>
      <c r="F47" s="113">
        <f>F48</f>
        <v>621733</v>
      </c>
      <c r="G47" s="113">
        <f t="shared" si="3"/>
        <v>621733</v>
      </c>
      <c r="H47" s="113">
        <f t="shared" si="3"/>
        <v>0</v>
      </c>
    </row>
    <row r="48" spans="1:8" x14ac:dyDescent="0.25">
      <c r="A48" s="61"/>
      <c r="B48" s="62" t="s">
        <v>292</v>
      </c>
      <c r="C48" s="44">
        <f>'FORMATO 6B'!B16</f>
        <v>0</v>
      </c>
      <c r="D48" s="112">
        <f>'FORMATO 6B'!C16</f>
        <v>621733</v>
      </c>
      <c r="E48" s="112">
        <f>'FORMATO 6B'!D16</f>
        <v>621733</v>
      </c>
      <c r="F48" s="112">
        <f>'FORMATO 6B'!E16</f>
        <v>621733</v>
      </c>
      <c r="G48" s="112">
        <f>'FORMATO 6B'!F16</f>
        <v>621733</v>
      </c>
      <c r="H48" s="112">
        <f>'FORMATO 6B'!G16</f>
        <v>0</v>
      </c>
    </row>
    <row r="49" spans="1:8" x14ac:dyDescent="0.25">
      <c r="A49" s="61"/>
      <c r="B49" s="62" t="s">
        <v>293</v>
      </c>
      <c r="C49" s="40"/>
      <c r="D49" s="40"/>
      <c r="E49" s="40"/>
      <c r="F49" s="40"/>
      <c r="G49" s="40"/>
      <c r="H49" s="40"/>
    </row>
    <row r="50" spans="1:8" x14ac:dyDescent="0.25">
      <c r="A50" s="61"/>
      <c r="B50" s="62" t="s">
        <v>294</v>
      </c>
      <c r="C50" s="40"/>
      <c r="D50" s="40"/>
      <c r="E50" s="40"/>
      <c r="F50" s="40"/>
      <c r="G50" s="40"/>
      <c r="H50" s="40"/>
    </row>
    <row r="51" spans="1:8" x14ac:dyDescent="0.25">
      <c r="A51" s="61"/>
      <c r="B51" s="62" t="s">
        <v>295</v>
      </c>
      <c r="C51" s="40"/>
      <c r="D51" s="40"/>
      <c r="E51" s="40"/>
      <c r="F51" s="40"/>
      <c r="G51" s="40"/>
      <c r="H51" s="40"/>
    </row>
    <row r="52" spans="1:8" x14ac:dyDescent="0.25">
      <c r="A52" s="61"/>
      <c r="B52" s="62" t="s">
        <v>296</v>
      </c>
      <c r="C52" s="40"/>
      <c r="D52" s="40"/>
      <c r="E52" s="40"/>
      <c r="F52" s="40"/>
      <c r="G52" s="40"/>
      <c r="H52" s="40"/>
    </row>
    <row r="53" spans="1:8" x14ac:dyDescent="0.25">
      <c r="A53" s="61"/>
      <c r="B53" s="62" t="s">
        <v>297</v>
      </c>
      <c r="C53" s="40"/>
      <c r="D53" s="40"/>
      <c r="E53" s="40"/>
      <c r="F53" s="40"/>
      <c r="G53" s="40"/>
      <c r="H53" s="40"/>
    </row>
    <row r="54" spans="1:8" x14ac:dyDescent="0.25">
      <c r="A54" s="61"/>
      <c r="B54" s="62" t="s">
        <v>298</v>
      </c>
      <c r="C54" s="40"/>
      <c r="D54" s="40"/>
      <c r="E54" s="40"/>
      <c r="F54" s="40"/>
      <c r="G54" s="40"/>
      <c r="H54" s="40"/>
    </row>
    <row r="55" spans="1:8" x14ac:dyDescent="0.25">
      <c r="A55" s="61"/>
      <c r="B55" s="62" t="s">
        <v>299</v>
      </c>
      <c r="C55" s="40"/>
      <c r="D55" s="40"/>
      <c r="E55" s="40"/>
      <c r="F55" s="40"/>
      <c r="G55" s="40"/>
      <c r="H55" s="40"/>
    </row>
    <row r="56" spans="1:8" ht="3.2" customHeight="1" x14ac:dyDescent="0.25">
      <c r="A56" s="78"/>
      <c r="B56" s="14"/>
      <c r="C56" s="80"/>
      <c r="D56" s="80"/>
      <c r="E56" s="80"/>
      <c r="F56" s="80"/>
      <c r="G56" s="80"/>
      <c r="H56" s="80"/>
    </row>
    <row r="57" spans="1:8" x14ac:dyDescent="0.25">
      <c r="A57" s="225" t="s">
        <v>300</v>
      </c>
      <c r="B57" s="226"/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</row>
    <row r="58" spans="1:8" x14ac:dyDescent="0.25">
      <c r="A58" s="61"/>
      <c r="B58" s="62" t="s">
        <v>301</v>
      </c>
      <c r="C58" s="42"/>
      <c r="D58" s="42"/>
      <c r="E58" s="42"/>
      <c r="F58" s="42"/>
      <c r="G58" s="42"/>
      <c r="H58" s="42"/>
    </row>
    <row r="59" spans="1:8" x14ac:dyDescent="0.25">
      <c r="A59" s="61"/>
      <c r="B59" s="62" t="s">
        <v>302</v>
      </c>
      <c r="C59" s="42"/>
      <c r="D59" s="42"/>
      <c r="E59" s="42"/>
      <c r="F59" s="42"/>
      <c r="G59" s="42"/>
      <c r="H59" s="42"/>
    </row>
    <row r="60" spans="1:8" x14ac:dyDescent="0.25">
      <c r="A60" s="61"/>
      <c r="B60" s="62" t="s">
        <v>303</v>
      </c>
      <c r="C60" s="42"/>
      <c r="D60" s="42"/>
      <c r="E60" s="42"/>
      <c r="F60" s="42"/>
      <c r="G60" s="42"/>
      <c r="H60" s="42"/>
    </row>
    <row r="61" spans="1:8" ht="22.5" x14ac:dyDescent="0.25">
      <c r="A61" s="61"/>
      <c r="B61" s="62" t="s">
        <v>304</v>
      </c>
      <c r="C61" s="42"/>
      <c r="D61" s="42"/>
      <c r="E61" s="42"/>
      <c r="F61" s="42"/>
      <c r="G61" s="42"/>
      <c r="H61" s="42"/>
    </row>
    <row r="62" spans="1:8" x14ac:dyDescent="0.25">
      <c r="A62" s="61"/>
      <c r="B62" s="62" t="s">
        <v>305</v>
      </c>
      <c r="C62" s="42"/>
      <c r="D62" s="42"/>
      <c r="E62" s="42"/>
      <c r="F62" s="42"/>
      <c r="G62" s="42"/>
      <c r="H62" s="42"/>
    </row>
    <row r="63" spans="1:8" x14ac:dyDescent="0.25">
      <c r="A63" s="61"/>
      <c r="B63" s="62" t="s">
        <v>306</v>
      </c>
      <c r="C63" s="42"/>
      <c r="D63" s="42"/>
      <c r="E63" s="42"/>
      <c r="F63" s="42"/>
      <c r="G63" s="42"/>
      <c r="H63" s="42"/>
    </row>
    <row r="64" spans="1:8" x14ac:dyDescent="0.25">
      <c r="A64" s="61"/>
      <c r="B64" s="62" t="s">
        <v>307</v>
      </c>
      <c r="C64" s="42"/>
      <c r="D64" s="42"/>
      <c r="E64" s="42"/>
      <c r="F64" s="42"/>
      <c r="G64" s="42"/>
      <c r="H64" s="42"/>
    </row>
    <row r="65" spans="1:8" ht="2.4500000000000002" customHeight="1" x14ac:dyDescent="0.25">
      <c r="A65" s="78"/>
      <c r="B65" s="14"/>
      <c r="C65" s="79"/>
      <c r="D65" s="79"/>
      <c r="E65" s="79"/>
      <c r="F65" s="79"/>
      <c r="G65" s="79"/>
      <c r="H65" s="79"/>
    </row>
    <row r="66" spans="1:8" ht="25.5" customHeight="1" x14ac:dyDescent="0.25">
      <c r="A66" s="185" t="s">
        <v>308</v>
      </c>
      <c r="B66" s="186"/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</row>
    <row r="67" spans="1:8" ht="22.5" x14ac:dyDescent="0.25">
      <c r="A67" s="37"/>
      <c r="B67" s="21" t="s">
        <v>309</v>
      </c>
      <c r="C67" s="42"/>
      <c r="D67" s="42"/>
      <c r="E67" s="42"/>
      <c r="F67" s="42"/>
      <c r="G67" s="42"/>
      <c r="H67" s="42"/>
    </row>
    <row r="68" spans="1:8" x14ac:dyDescent="0.25">
      <c r="A68" s="61"/>
      <c r="B68" s="62" t="s">
        <v>310</v>
      </c>
      <c r="C68" s="42"/>
      <c r="D68" s="42"/>
      <c r="E68" s="42"/>
      <c r="F68" s="42"/>
      <c r="G68" s="42"/>
      <c r="H68" s="42"/>
    </row>
    <row r="69" spans="1:8" x14ac:dyDescent="0.25">
      <c r="A69" s="61"/>
      <c r="B69" s="62" t="s">
        <v>311</v>
      </c>
      <c r="C69" s="42"/>
      <c r="D69" s="42"/>
      <c r="E69" s="42"/>
      <c r="F69" s="42"/>
      <c r="G69" s="42"/>
      <c r="H69" s="42"/>
    </row>
    <row r="70" spans="1:8" x14ac:dyDescent="0.25">
      <c r="A70" s="61"/>
      <c r="B70" s="62" t="s">
        <v>312</v>
      </c>
      <c r="C70" s="42"/>
      <c r="D70" s="42"/>
      <c r="E70" s="42"/>
      <c r="F70" s="42"/>
      <c r="G70" s="42"/>
      <c r="H70" s="42"/>
    </row>
    <row r="71" spans="1:8" x14ac:dyDescent="0.25">
      <c r="A71" s="61"/>
      <c r="B71" s="62" t="s">
        <v>313</v>
      </c>
      <c r="C71" s="42"/>
      <c r="D71" s="42"/>
      <c r="E71" s="42"/>
      <c r="F71" s="42"/>
      <c r="G71" s="42"/>
      <c r="H71" s="42"/>
    </row>
    <row r="72" spans="1:8" x14ac:dyDescent="0.25">
      <c r="A72" s="61"/>
      <c r="B72" s="62" t="s">
        <v>314</v>
      </c>
      <c r="C72" s="42"/>
      <c r="D72" s="42"/>
      <c r="E72" s="42"/>
      <c r="F72" s="42"/>
      <c r="G72" s="42"/>
      <c r="H72" s="42"/>
    </row>
    <row r="73" spans="1:8" x14ac:dyDescent="0.25">
      <c r="A73" s="61"/>
      <c r="B73" s="62" t="s">
        <v>315</v>
      </c>
      <c r="C73" s="42"/>
      <c r="D73" s="42"/>
      <c r="E73" s="42"/>
      <c r="F73" s="42"/>
      <c r="G73" s="42"/>
      <c r="H73" s="42"/>
    </row>
    <row r="74" spans="1:8" x14ac:dyDescent="0.25">
      <c r="A74" s="61"/>
      <c r="B74" s="62" t="s">
        <v>316</v>
      </c>
      <c r="C74" s="42"/>
      <c r="D74" s="42"/>
      <c r="E74" s="42"/>
      <c r="F74" s="42"/>
      <c r="G74" s="42"/>
      <c r="H74" s="42"/>
    </row>
    <row r="75" spans="1:8" ht="15.75" thickBot="1" x14ac:dyDescent="0.3">
      <c r="A75" s="63"/>
      <c r="B75" s="64" t="s">
        <v>317</v>
      </c>
      <c r="C75" s="46"/>
      <c r="D75" s="46"/>
      <c r="E75" s="46"/>
      <c r="F75" s="46"/>
      <c r="G75" s="46"/>
      <c r="H75" s="46"/>
    </row>
    <row r="76" spans="1:8" x14ac:dyDescent="0.25">
      <c r="A76" s="78"/>
      <c r="B76" s="14"/>
      <c r="C76" s="79"/>
      <c r="D76" s="79"/>
      <c r="E76" s="79"/>
      <c r="F76" s="79"/>
      <c r="G76" s="79"/>
      <c r="H76" s="79"/>
    </row>
    <row r="77" spans="1:8" ht="26.1" customHeight="1" x14ac:dyDescent="0.25">
      <c r="A77" s="185" t="s">
        <v>318</v>
      </c>
      <c r="B77" s="186"/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</row>
    <row r="78" spans="1:8" ht="22.5" x14ac:dyDescent="0.25">
      <c r="A78" s="37"/>
      <c r="B78" s="21" t="s">
        <v>319</v>
      </c>
      <c r="C78" s="42"/>
      <c r="D78" s="42"/>
      <c r="E78" s="42"/>
      <c r="F78" s="42"/>
      <c r="G78" s="42"/>
      <c r="H78" s="42"/>
    </row>
    <row r="79" spans="1:8" ht="22.5" x14ac:dyDescent="0.25">
      <c r="A79" s="37"/>
      <c r="B79" s="21" t="s">
        <v>320</v>
      </c>
      <c r="C79" s="42"/>
      <c r="D79" s="42"/>
      <c r="E79" s="42"/>
      <c r="F79" s="42"/>
      <c r="G79" s="42"/>
      <c r="H79" s="42"/>
    </row>
    <row r="80" spans="1:8" x14ac:dyDescent="0.25">
      <c r="A80" s="61"/>
      <c r="B80" s="62" t="s">
        <v>321</v>
      </c>
      <c r="C80" s="42"/>
      <c r="D80" s="42"/>
      <c r="E80" s="42"/>
      <c r="F80" s="42"/>
      <c r="G80" s="42"/>
      <c r="H80" s="42"/>
    </row>
    <row r="81" spans="1:8" x14ac:dyDescent="0.25">
      <c r="A81" s="61"/>
      <c r="B81" s="62" t="s">
        <v>322</v>
      </c>
      <c r="C81" s="42"/>
      <c r="D81" s="42"/>
      <c r="E81" s="42"/>
      <c r="F81" s="42"/>
      <c r="G81" s="42"/>
      <c r="H81" s="42"/>
    </row>
    <row r="82" spans="1:8" x14ac:dyDescent="0.25">
      <c r="A82" s="78"/>
      <c r="B82" s="14"/>
      <c r="C82" s="79"/>
      <c r="D82" s="79"/>
      <c r="E82" s="79"/>
      <c r="F82" s="79"/>
      <c r="G82" s="79"/>
      <c r="H82" s="79"/>
    </row>
    <row r="83" spans="1:8" x14ac:dyDescent="0.25">
      <c r="A83" s="225" t="s">
        <v>277</v>
      </c>
      <c r="B83" s="226"/>
      <c r="C83" s="43">
        <f>C9+C46</f>
        <v>89277732</v>
      </c>
      <c r="D83" s="43">
        <f t="shared" ref="D83:H83" si="4">D9+D46</f>
        <v>22408247</v>
      </c>
      <c r="E83" s="43">
        <f t="shared" si="4"/>
        <v>111685979</v>
      </c>
      <c r="F83" s="43">
        <f t="shared" si="4"/>
        <v>90302598</v>
      </c>
      <c r="G83" s="43">
        <f t="shared" si="4"/>
        <v>89348884</v>
      </c>
      <c r="H83" s="43">
        <f t="shared" si="4"/>
        <v>21383381</v>
      </c>
    </row>
    <row r="84" spans="1:8" ht="15.75" thickBot="1" x14ac:dyDescent="0.3">
      <c r="A84" s="81"/>
      <c r="B84" s="82"/>
      <c r="C84" s="56"/>
      <c r="D84" s="56"/>
      <c r="E84" s="56"/>
      <c r="F84" s="56"/>
      <c r="G84" s="56"/>
      <c r="H84" s="56"/>
    </row>
    <row r="85" spans="1:8" x14ac:dyDescent="0.25">
      <c r="A85" s="11"/>
      <c r="B85" s="65"/>
      <c r="C85" s="11"/>
      <c r="D85" s="11"/>
      <c r="E85" s="11"/>
      <c r="F85" s="11"/>
      <c r="G85" s="11"/>
      <c r="H85" s="11"/>
    </row>
    <row r="86" spans="1:8" x14ac:dyDescent="0.25">
      <c r="A86" s="11"/>
      <c r="B86" s="65"/>
      <c r="C86" s="11"/>
      <c r="D86" s="11"/>
      <c r="E86" s="11"/>
      <c r="F86" s="11"/>
      <c r="G86" s="11"/>
      <c r="H86" s="11"/>
    </row>
    <row r="87" spans="1:8" x14ac:dyDescent="0.25">
      <c r="A87" s="11"/>
      <c r="B87" s="65"/>
      <c r="C87" s="11"/>
      <c r="D87" s="11"/>
      <c r="E87" s="11"/>
      <c r="F87" s="11"/>
      <c r="G87" s="11"/>
      <c r="H87" s="11"/>
    </row>
    <row r="88" spans="1:8" x14ac:dyDescent="0.25">
      <c r="A88" s="11"/>
      <c r="B88" s="65"/>
      <c r="C88" s="11"/>
      <c r="D88" s="11"/>
      <c r="E88" s="11"/>
      <c r="F88" s="11"/>
      <c r="G88" s="11"/>
      <c r="H88" s="11"/>
    </row>
    <row r="89" spans="1:8" x14ac:dyDescent="0.25">
      <c r="A89" s="11"/>
      <c r="B89" s="65"/>
      <c r="C89" s="11"/>
      <c r="D89" s="11"/>
      <c r="E89" s="11"/>
      <c r="F89" s="11"/>
      <c r="G89" s="11"/>
      <c r="H89" s="11"/>
    </row>
    <row r="90" spans="1:8" x14ac:dyDescent="0.25">
      <c r="A90" s="11"/>
      <c r="B90" s="65"/>
      <c r="C90" s="11"/>
      <c r="D90" s="11"/>
      <c r="E90" s="11"/>
      <c r="F90" s="11"/>
      <c r="G90" s="11"/>
      <c r="H90" s="11"/>
    </row>
    <row r="91" spans="1:8" x14ac:dyDescent="0.25">
      <c r="A91" s="11"/>
      <c r="B91" s="65"/>
      <c r="C91" s="11"/>
      <c r="D91" s="11"/>
      <c r="E91" s="11"/>
      <c r="F91" s="11"/>
      <c r="G91" s="11"/>
      <c r="H91" s="11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66:B66"/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</mergeCells>
  <pageMargins left="0.70866141732283472" right="0.70866141732283472" top="0.74803149606299213" bottom="0.74803149606299213" header="0.31496062992125984" footer="0.31496062992125984"/>
  <pageSetup scale="77" fitToHeight="6" orientation="portrait" r:id="rId1"/>
  <headerFooter>
    <oddHeader>&amp;RFORMATO 6c</oddHeader>
    <oddFooter>&amp;RHoja &amp;P de 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workbookViewId="0">
      <selection activeCell="C30" sqref="C30"/>
    </sheetView>
  </sheetViews>
  <sheetFormatPr baseColWidth="10" defaultRowHeight="15" x14ac:dyDescent="0.25"/>
  <cols>
    <col min="1" max="1" width="49.85546875" customWidth="1"/>
    <col min="2" max="2" width="11.7109375" bestFit="1" customWidth="1"/>
    <col min="3" max="3" width="12.42578125" customWidth="1"/>
    <col min="4" max="6" width="11.7109375" bestFit="1" customWidth="1"/>
    <col min="7" max="7" width="11.85546875" bestFit="1" customWidth="1"/>
  </cols>
  <sheetData>
    <row r="1" spans="1:7" x14ac:dyDescent="0.25">
      <c r="A1" s="195" t="str">
        <f>'FORMATO 6C'!A1:H1</f>
        <v>ÓRGANO DE FISCALIZACIÓN SUPERIOR</v>
      </c>
      <c r="B1" s="196"/>
      <c r="C1" s="196"/>
      <c r="D1" s="196"/>
      <c r="E1" s="196"/>
      <c r="F1" s="196"/>
      <c r="G1" s="296"/>
    </row>
    <row r="2" spans="1:7" x14ac:dyDescent="0.25">
      <c r="A2" s="231" t="s">
        <v>199</v>
      </c>
      <c r="B2" s="232"/>
      <c r="C2" s="232"/>
      <c r="D2" s="232"/>
      <c r="E2" s="232"/>
      <c r="F2" s="232"/>
      <c r="G2" s="297"/>
    </row>
    <row r="3" spans="1:7" x14ac:dyDescent="0.25">
      <c r="A3" s="231" t="s">
        <v>324</v>
      </c>
      <c r="B3" s="232"/>
      <c r="C3" s="232"/>
      <c r="D3" s="232"/>
      <c r="E3" s="232"/>
      <c r="F3" s="232"/>
      <c r="G3" s="297"/>
    </row>
    <row r="4" spans="1:7" x14ac:dyDescent="0.25">
      <c r="A4" s="231" t="s">
        <v>458</v>
      </c>
      <c r="B4" s="232"/>
      <c r="C4" s="232"/>
      <c r="D4" s="232"/>
      <c r="E4" s="232"/>
      <c r="F4" s="232"/>
      <c r="G4" s="297"/>
    </row>
    <row r="5" spans="1:7" ht="15.75" thickBot="1" x14ac:dyDescent="0.3">
      <c r="A5" s="234" t="s">
        <v>1</v>
      </c>
      <c r="B5" s="235"/>
      <c r="C5" s="235"/>
      <c r="D5" s="235"/>
      <c r="E5" s="235"/>
      <c r="F5" s="235"/>
      <c r="G5" s="298"/>
    </row>
    <row r="6" spans="1:7" ht="15.75" thickBot="1" x14ac:dyDescent="0.3">
      <c r="A6" s="243" t="s">
        <v>2</v>
      </c>
      <c r="B6" s="303" t="s">
        <v>201</v>
      </c>
      <c r="C6" s="304"/>
      <c r="D6" s="304"/>
      <c r="E6" s="304"/>
      <c r="F6" s="305"/>
      <c r="G6" s="255" t="s">
        <v>202</v>
      </c>
    </row>
    <row r="7" spans="1:7" ht="23.25" thickBot="1" x14ac:dyDescent="0.3">
      <c r="A7" s="244"/>
      <c r="B7" s="127" t="s">
        <v>102</v>
      </c>
      <c r="C7" s="127" t="s">
        <v>203</v>
      </c>
      <c r="D7" s="127" t="s">
        <v>204</v>
      </c>
      <c r="E7" s="127" t="s">
        <v>325</v>
      </c>
      <c r="F7" s="127" t="s">
        <v>117</v>
      </c>
      <c r="G7" s="256"/>
    </row>
    <row r="8" spans="1:7" s="11" customFormat="1" x14ac:dyDescent="0.25">
      <c r="A8" s="83" t="s">
        <v>326</v>
      </c>
      <c r="B8" s="84">
        <f>B9+B10+B11+B14+B15+B18</f>
        <v>73459584</v>
      </c>
      <c r="C8" s="84">
        <f t="shared" ref="C8:G8" si="0">C9+C10+C11+C14+C15+C18</f>
        <v>2143175</v>
      </c>
      <c r="D8" s="84">
        <f t="shared" si="0"/>
        <v>75602759</v>
      </c>
      <c r="E8" s="84">
        <f t="shared" si="0"/>
        <v>70164837</v>
      </c>
      <c r="F8" s="84">
        <f t="shared" si="0"/>
        <v>70164837</v>
      </c>
      <c r="G8" s="144">
        <f t="shared" si="0"/>
        <v>5437922</v>
      </c>
    </row>
    <row r="9" spans="1:7" s="11" customFormat="1" x14ac:dyDescent="0.25">
      <c r="A9" s="85" t="s">
        <v>327</v>
      </c>
      <c r="B9" s="166">
        <v>73459584</v>
      </c>
      <c r="C9" s="171">
        <v>2143175</v>
      </c>
      <c r="D9" s="86">
        <f>B9+C9</f>
        <v>75602759</v>
      </c>
      <c r="E9" s="86">
        <v>70164837</v>
      </c>
      <c r="F9" s="86">
        <f>E9</f>
        <v>70164837</v>
      </c>
      <c r="G9" s="114">
        <f>D9-E9</f>
        <v>5437922</v>
      </c>
    </row>
    <row r="10" spans="1:7" s="11" customFormat="1" x14ac:dyDescent="0.25">
      <c r="A10" s="85" t="s">
        <v>328</v>
      </c>
      <c r="B10" s="87"/>
      <c r="C10" s="88"/>
      <c r="D10" s="88"/>
      <c r="E10" s="88"/>
      <c r="F10" s="88"/>
      <c r="G10" s="88"/>
    </row>
    <row r="11" spans="1:7" s="11" customFormat="1" x14ac:dyDescent="0.25">
      <c r="A11" s="61" t="s">
        <v>329</v>
      </c>
      <c r="B11" s="87"/>
      <c r="C11" s="88"/>
      <c r="D11" s="88"/>
      <c r="E11" s="88"/>
      <c r="F11" s="88"/>
      <c r="G11" s="88"/>
    </row>
    <row r="12" spans="1:7" s="11" customFormat="1" x14ac:dyDescent="0.25">
      <c r="A12" s="85" t="s">
        <v>422</v>
      </c>
      <c r="B12" s="87"/>
      <c r="C12" s="88"/>
      <c r="D12" s="88"/>
      <c r="E12" s="88"/>
      <c r="F12" s="88"/>
      <c r="G12" s="88"/>
    </row>
    <row r="13" spans="1:7" s="11" customFormat="1" x14ac:dyDescent="0.25">
      <c r="A13" s="61" t="s">
        <v>423</v>
      </c>
      <c r="B13" s="87"/>
      <c r="C13" s="88"/>
      <c r="D13" s="88"/>
      <c r="E13" s="88"/>
      <c r="F13" s="88"/>
      <c r="G13" s="88"/>
    </row>
    <row r="14" spans="1:7" s="11" customFormat="1" x14ac:dyDescent="0.25">
      <c r="A14" s="85" t="s">
        <v>332</v>
      </c>
      <c r="B14" s="87"/>
      <c r="C14" s="88"/>
      <c r="D14" s="88"/>
      <c r="E14" s="88"/>
      <c r="F14" s="88"/>
      <c r="G14" s="88"/>
    </row>
    <row r="15" spans="1:7" s="11" customFormat="1" ht="22.5" x14ac:dyDescent="0.25">
      <c r="A15" s="85" t="s">
        <v>333</v>
      </c>
      <c r="B15" s="87"/>
      <c r="C15" s="88"/>
      <c r="D15" s="88"/>
      <c r="E15" s="88"/>
      <c r="F15" s="88"/>
      <c r="G15" s="88"/>
    </row>
    <row r="16" spans="1:7" s="11" customFormat="1" x14ac:dyDescent="0.25">
      <c r="A16" s="89" t="s">
        <v>424</v>
      </c>
      <c r="B16" s="87"/>
      <c r="C16" s="88"/>
      <c r="D16" s="88"/>
      <c r="E16" s="88"/>
      <c r="F16" s="88"/>
      <c r="G16" s="88"/>
    </row>
    <row r="17" spans="1:7" s="11" customFormat="1" x14ac:dyDescent="0.25">
      <c r="A17" s="90" t="s">
        <v>425</v>
      </c>
      <c r="B17" s="87"/>
      <c r="C17" s="88"/>
      <c r="D17" s="88"/>
      <c r="E17" s="88"/>
      <c r="F17" s="88"/>
      <c r="G17" s="88"/>
    </row>
    <row r="18" spans="1:7" s="11" customFormat="1" x14ac:dyDescent="0.25">
      <c r="A18" s="85" t="s">
        <v>336</v>
      </c>
      <c r="B18" s="87"/>
      <c r="C18" s="88"/>
      <c r="D18" s="88"/>
      <c r="E18" s="88"/>
      <c r="F18" s="88"/>
      <c r="G18" s="88"/>
    </row>
    <row r="19" spans="1:7" s="11" customFormat="1" x14ac:dyDescent="0.25">
      <c r="A19" s="85"/>
      <c r="B19" s="87"/>
      <c r="C19" s="88"/>
      <c r="D19" s="88"/>
      <c r="E19" s="88"/>
      <c r="F19" s="88"/>
      <c r="G19" s="88"/>
    </row>
    <row r="20" spans="1:7" s="11" customFormat="1" x14ac:dyDescent="0.25">
      <c r="A20" s="83" t="s">
        <v>337</v>
      </c>
      <c r="B20" s="91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7" s="11" customFormat="1" x14ac:dyDescent="0.25">
      <c r="A21" s="85" t="s">
        <v>327</v>
      </c>
      <c r="B21" s="87"/>
      <c r="C21" s="88"/>
      <c r="D21" s="88"/>
      <c r="E21" s="88"/>
      <c r="F21" s="88"/>
      <c r="G21" s="88"/>
    </row>
    <row r="22" spans="1:7" s="11" customFormat="1" x14ac:dyDescent="0.25">
      <c r="A22" s="85" t="s">
        <v>328</v>
      </c>
      <c r="B22" s="87"/>
      <c r="C22" s="88"/>
      <c r="D22" s="88"/>
      <c r="E22" s="88"/>
      <c r="F22" s="88"/>
      <c r="G22" s="88"/>
    </row>
    <row r="23" spans="1:7" s="11" customFormat="1" x14ac:dyDescent="0.25">
      <c r="A23" s="61" t="s">
        <v>329</v>
      </c>
      <c r="B23" s="87"/>
      <c r="C23" s="88"/>
      <c r="D23" s="88"/>
      <c r="E23" s="88"/>
      <c r="F23" s="88"/>
      <c r="G23" s="88"/>
    </row>
    <row r="24" spans="1:7" s="11" customFormat="1" x14ac:dyDescent="0.25">
      <c r="A24" s="85" t="s">
        <v>330</v>
      </c>
      <c r="B24" s="87"/>
      <c r="C24" s="88"/>
      <c r="D24" s="88"/>
      <c r="E24" s="88"/>
      <c r="F24" s="88"/>
      <c r="G24" s="88"/>
    </row>
    <row r="25" spans="1:7" s="11" customFormat="1" x14ac:dyDescent="0.25">
      <c r="A25" s="61" t="s">
        <v>331</v>
      </c>
      <c r="B25" s="87"/>
      <c r="C25" s="88"/>
      <c r="D25" s="88"/>
      <c r="E25" s="88"/>
      <c r="F25" s="88"/>
      <c r="G25" s="88"/>
    </row>
    <row r="26" spans="1:7" s="11" customFormat="1" x14ac:dyDescent="0.25">
      <c r="A26" s="85" t="s">
        <v>332</v>
      </c>
      <c r="B26" s="87"/>
      <c r="C26" s="88"/>
      <c r="D26" s="88"/>
      <c r="E26" s="88"/>
      <c r="F26" s="88"/>
      <c r="G26" s="88"/>
    </row>
    <row r="27" spans="1:7" s="11" customFormat="1" ht="22.5" x14ac:dyDescent="0.25">
      <c r="A27" s="85" t="s">
        <v>333</v>
      </c>
      <c r="B27" s="87"/>
      <c r="C27" s="88"/>
      <c r="D27" s="88"/>
      <c r="E27" s="88"/>
      <c r="F27" s="88"/>
      <c r="G27" s="88"/>
    </row>
    <row r="28" spans="1:7" s="11" customFormat="1" x14ac:dyDescent="0.25">
      <c r="A28" s="89" t="s">
        <v>334</v>
      </c>
      <c r="B28" s="87"/>
      <c r="C28" s="88"/>
      <c r="D28" s="88"/>
      <c r="E28" s="88"/>
      <c r="F28" s="88"/>
      <c r="G28" s="88"/>
    </row>
    <row r="29" spans="1:7" s="11" customFormat="1" x14ac:dyDescent="0.25">
      <c r="A29" s="90" t="s">
        <v>335</v>
      </c>
      <c r="B29" s="87"/>
      <c r="C29" s="88"/>
      <c r="D29" s="88"/>
      <c r="E29" s="88"/>
      <c r="F29" s="88"/>
      <c r="G29" s="88"/>
    </row>
    <row r="30" spans="1:7" s="11" customFormat="1" x14ac:dyDescent="0.25">
      <c r="A30" s="61" t="s">
        <v>336</v>
      </c>
      <c r="B30" s="87"/>
      <c r="C30" s="88"/>
      <c r="D30" s="88"/>
      <c r="E30" s="88"/>
      <c r="F30" s="88"/>
      <c r="G30" s="88"/>
    </row>
    <row r="31" spans="1:7" s="11" customFormat="1" x14ac:dyDescent="0.25">
      <c r="A31" s="83" t="s">
        <v>338</v>
      </c>
      <c r="B31" s="84">
        <f>B8+B20</f>
        <v>73459584</v>
      </c>
      <c r="C31" s="84">
        <f t="shared" ref="C31:G31" si="1">C8+C20</f>
        <v>2143175</v>
      </c>
      <c r="D31" s="84">
        <f t="shared" si="1"/>
        <v>75602759</v>
      </c>
      <c r="E31" s="84">
        <f t="shared" si="1"/>
        <v>70164837</v>
      </c>
      <c r="F31" s="84">
        <f t="shared" si="1"/>
        <v>70164837</v>
      </c>
      <c r="G31" s="84">
        <f t="shared" si="1"/>
        <v>5437922</v>
      </c>
    </row>
    <row r="32" spans="1:7" s="11" customFormat="1" ht="15.75" thickBot="1" x14ac:dyDescent="0.3">
      <c r="A32" s="92"/>
      <c r="B32" s="93"/>
      <c r="C32" s="94"/>
      <c r="D32" s="94"/>
      <c r="E32" s="94"/>
      <c r="F32" s="94"/>
      <c r="G32" s="94"/>
    </row>
    <row r="33" spans="1:1" s="11" customFormat="1" ht="6.75" customHeight="1" x14ac:dyDescent="0.25"/>
    <row r="34" spans="1:1" s="11" customFormat="1" ht="8.1" customHeight="1" x14ac:dyDescent="0.25"/>
    <row r="35" spans="1:1" s="11" customFormat="1" ht="9.4" customHeight="1" x14ac:dyDescent="0.25">
      <c r="A35" s="65"/>
    </row>
    <row r="36" spans="1:1" s="11" customFormat="1" ht="8.1" customHeight="1" x14ac:dyDescent="0.25">
      <c r="A36" s="65"/>
    </row>
    <row r="37" spans="1:1" s="11" customFormat="1" x14ac:dyDescent="0.25">
      <c r="A37" s="65"/>
    </row>
    <row r="38" spans="1:1" s="11" customFormat="1" x14ac:dyDescent="0.25">
      <c r="A38" s="65"/>
    </row>
    <row r="39" spans="1:1" s="11" customFormat="1" x14ac:dyDescent="0.25">
      <c r="A39" s="65"/>
    </row>
    <row r="40" spans="1:1" s="11" customFormat="1" x14ac:dyDescent="0.25">
      <c r="A40" s="6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horizontalDpi="300" verticalDpi="300" r:id="rId1"/>
  <headerFooter>
    <oddHeader>&amp;RFORMATO 6d</oddHeader>
    <oddFooter>&amp;RHoja &amp;P de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1'!Títulos_a_imprimir</vt:lpstr>
      <vt:lpstr>'FORMATO 2'!Títulos_a_imprimir</vt:lpstr>
      <vt:lpstr>'FORMATO 4'!Títulos_a_imprimir</vt:lpstr>
      <vt:lpstr>'FORMATO 5'!Títulos_a_imprimir</vt:lpstr>
      <vt:lpstr>'FORMATO 6A'!Títulos_a_imprimir</vt:lpstr>
      <vt:lpstr>'FORMATO 6C'!Títulos_a_imprimir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 O</cp:lastModifiedBy>
  <cp:lastPrinted>2019-07-13T02:18:06Z</cp:lastPrinted>
  <dcterms:created xsi:type="dcterms:W3CDTF">2017-01-05T23:17:09Z</dcterms:created>
  <dcterms:modified xsi:type="dcterms:W3CDTF">2025-01-18T01:35:05Z</dcterms:modified>
</cp:coreProperties>
</file>