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4-24\FOMTLAX\"/>
    </mc:Choice>
  </mc:AlternateContent>
  <xr:revisionPtr revIDLastSave="0" documentId="13_ncr:1_{638E40BC-54BE-416D-A5C6-D83FD54B884E}" xr6:coauthVersionLast="40" xr6:coauthVersionMax="40" xr10:uidLastSave="{00000000-0000-0000-0000-000000000000}"/>
  <bookViews>
    <workbookView xWindow="-120" yWindow="-120" windowWidth="20730" windowHeight="110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10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1'!$A$1:$F$96</definedName>
    <definedName name="_xlnm.Print_Area" localSheetId="1">'FORMATO 2'!$A$1:$I$50</definedName>
    <definedName name="_xlnm.Print_Area" localSheetId="2">'FORMATO 3'!$A$1:$K$36</definedName>
    <definedName name="_xlnm.Print_Area" localSheetId="3">'FORMATO 4'!$A$1:$E$92</definedName>
    <definedName name="_xlnm.Print_Area" localSheetId="4">'FORMATO 5'!$A$1:$I$93</definedName>
    <definedName name="_xlnm.Print_Area" localSheetId="5">'FORMATO 6A'!$A$1:$H$168</definedName>
    <definedName name="_xlnm.Print_Area" localSheetId="6">'FORMATO 6B'!$A$1:$G$30</definedName>
    <definedName name="_xlnm.Print_Area" localSheetId="7">'FORMATO 6C'!$A$1:$H$100</definedName>
    <definedName name="_xlnm.Print_Area" localSheetId="8">'FORMATO 6D'!$A$1:$G$45</definedName>
  </definedNames>
  <calcPr calcId="191029"/>
</workbook>
</file>

<file path=xl/calcChain.xml><?xml version="1.0" encoding="utf-8"?>
<calcChain xmlns="http://schemas.openxmlformats.org/spreadsheetml/2006/main">
  <c r="F43" i="1" l="1"/>
  <c r="E43" i="1"/>
  <c r="G9" i="10"/>
  <c r="D9" i="10"/>
  <c r="E14" i="10"/>
  <c r="E10" i="1"/>
  <c r="E28" i="1"/>
  <c r="G17" i="10"/>
  <c r="F9" i="10"/>
  <c r="G37" i="5"/>
  <c r="H37" i="5"/>
  <c r="F17" i="10"/>
  <c r="E23" i="10"/>
  <c r="D14" i="4"/>
  <c r="B10" i="1"/>
  <c r="D27" i="10" l="1"/>
  <c r="I37" i="5" l="1"/>
  <c r="F37" i="5"/>
  <c r="B18" i="1" l="1"/>
  <c r="E10" i="10" l="1"/>
  <c r="E11" i="10"/>
  <c r="E17" i="5"/>
  <c r="F19" i="5" l="1"/>
  <c r="G20" i="2" l="1"/>
  <c r="J82" i="10" l="1"/>
  <c r="F27" i="10"/>
  <c r="G27" i="10"/>
  <c r="C9" i="10"/>
  <c r="G43" i="8"/>
  <c r="F43" i="8"/>
  <c r="D43" i="8"/>
  <c r="G21" i="8"/>
  <c r="F21" i="8"/>
  <c r="D21" i="8"/>
  <c r="C10" i="1"/>
  <c r="K82" i="10"/>
  <c r="A3" i="4" l="1"/>
  <c r="A4" i="10" s="1"/>
  <c r="A3" i="5" l="1"/>
  <c r="A4" i="8" s="1"/>
  <c r="I19" i="5"/>
  <c r="A4" i="9" l="1"/>
  <c r="A4" i="7"/>
  <c r="D33" i="9"/>
  <c r="G33" i="9" s="1"/>
  <c r="C25" i="9"/>
  <c r="D28" i="9"/>
  <c r="G28" i="9" s="1"/>
  <c r="D27" i="9"/>
  <c r="G27" i="9" s="1"/>
  <c r="D26" i="9"/>
  <c r="G26" i="9" s="1"/>
  <c r="D24" i="9"/>
  <c r="G24" i="9" s="1"/>
  <c r="D23" i="9"/>
  <c r="G23" i="9" s="1"/>
  <c r="D32" i="9"/>
  <c r="D31" i="9"/>
  <c r="G31" i="9" s="1"/>
  <c r="F29" i="9"/>
  <c r="F22" i="9" s="1"/>
  <c r="E29" i="9"/>
  <c r="E22" i="9" s="1"/>
  <c r="C29" i="9"/>
  <c r="B29" i="9"/>
  <c r="B25" i="9"/>
  <c r="F16" i="9"/>
  <c r="E16" i="9"/>
  <c r="C16" i="9"/>
  <c r="B16" i="9"/>
  <c r="D20" i="9"/>
  <c r="G20" i="9" s="1"/>
  <c r="D19" i="9"/>
  <c r="G19" i="9" s="1"/>
  <c r="D18" i="9"/>
  <c r="G18" i="9" s="1"/>
  <c r="D15" i="9"/>
  <c r="G15" i="9" s="1"/>
  <c r="D14" i="9"/>
  <c r="G14" i="9" s="1"/>
  <c r="D13" i="9"/>
  <c r="G13" i="9" s="1"/>
  <c r="D11" i="9"/>
  <c r="G11" i="9" s="1"/>
  <c r="C12" i="9"/>
  <c r="B12" i="9"/>
  <c r="G83" i="8"/>
  <c r="F83" i="8"/>
  <c r="D83" i="8"/>
  <c r="G11" i="8"/>
  <c r="F11" i="8"/>
  <c r="D11" i="8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H63" i="8" s="1"/>
  <c r="G62" i="8"/>
  <c r="F62" i="8"/>
  <c r="D62" i="8"/>
  <c r="G52" i="8"/>
  <c r="F52" i="8"/>
  <c r="D5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49" i="8"/>
  <c r="H49" i="8" s="1"/>
  <c r="E48" i="8"/>
  <c r="H48" i="8" s="1"/>
  <c r="E47" i="8"/>
  <c r="H47" i="8" s="1"/>
  <c r="E46" i="8"/>
  <c r="H46" i="8" s="1"/>
  <c r="E45" i="8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H34" i="8" s="1"/>
  <c r="E28" i="8"/>
  <c r="H28" i="8" s="1"/>
  <c r="E27" i="8"/>
  <c r="H27" i="8" s="1"/>
  <c r="E26" i="8"/>
  <c r="H26" i="8" s="1"/>
  <c r="E25" i="8"/>
  <c r="H25" i="8" s="1"/>
  <c r="E24" i="8"/>
  <c r="H24" i="8" s="1"/>
  <c r="E23" i="8"/>
  <c r="H23" i="8" s="1"/>
  <c r="E22" i="8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89" i="8"/>
  <c r="H89" i="8" s="1"/>
  <c r="E88" i="8"/>
  <c r="H88" i="8" s="1"/>
  <c r="E87" i="8"/>
  <c r="H87" i="8" s="1"/>
  <c r="E86" i="8"/>
  <c r="H86" i="8" s="1"/>
  <c r="E85" i="8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C83" i="8"/>
  <c r="C62" i="8"/>
  <c r="C52" i="8"/>
  <c r="C43" i="8"/>
  <c r="C21" i="8"/>
  <c r="C11" i="8"/>
  <c r="E159" i="10"/>
  <c r="H159" i="10" s="1"/>
  <c r="E158" i="10"/>
  <c r="H158" i="10" s="1"/>
  <c r="E157" i="10"/>
  <c r="H157" i="10" s="1"/>
  <c r="E156" i="10"/>
  <c r="H156" i="10" s="1"/>
  <c r="E155" i="10"/>
  <c r="H155" i="10" s="1"/>
  <c r="E154" i="10"/>
  <c r="H154" i="10" s="1"/>
  <c r="E153" i="10"/>
  <c r="H153" i="10" s="1"/>
  <c r="G152" i="10"/>
  <c r="F152" i="10"/>
  <c r="D152" i="10"/>
  <c r="C152" i="10"/>
  <c r="E151" i="10"/>
  <c r="H151" i="10" s="1"/>
  <c r="E150" i="10"/>
  <c r="H150" i="10" s="1"/>
  <c r="E149" i="10"/>
  <c r="H149" i="10" s="1"/>
  <c r="G148" i="10"/>
  <c r="F148" i="10"/>
  <c r="D148" i="10"/>
  <c r="C148" i="10"/>
  <c r="E147" i="10"/>
  <c r="H147" i="10" s="1"/>
  <c r="E146" i="10"/>
  <c r="H146" i="10" s="1"/>
  <c r="E145" i="10"/>
  <c r="H145" i="10" s="1"/>
  <c r="E144" i="10"/>
  <c r="H144" i="10" s="1"/>
  <c r="E143" i="10"/>
  <c r="H143" i="10" s="1"/>
  <c r="E142" i="10"/>
  <c r="H142" i="10" s="1"/>
  <c r="E141" i="10"/>
  <c r="H141" i="10" s="1"/>
  <c r="E140" i="10"/>
  <c r="H140" i="10" s="1"/>
  <c r="G139" i="10"/>
  <c r="F139" i="10"/>
  <c r="D139" i="10"/>
  <c r="C139" i="10"/>
  <c r="E138" i="10"/>
  <c r="H138" i="10" s="1"/>
  <c r="E137" i="10"/>
  <c r="H137" i="10" s="1"/>
  <c r="E136" i="10"/>
  <c r="H136" i="10" s="1"/>
  <c r="G135" i="10"/>
  <c r="F135" i="10"/>
  <c r="D135" i="10"/>
  <c r="C135" i="10"/>
  <c r="E134" i="10"/>
  <c r="H134" i="10" s="1"/>
  <c r="E133" i="10"/>
  <c r="H133" i="10" s="1"/>
  <c r="E132" i="10"/>
  <c r="H132" i="10" s="1"/>
  <c r="E131" i="10"/>
  <c r="H131" i="10" s="1"/>
  <c r="E130" i="10"/>
  <c r="H130" i="10" s="1"/>
  <c r="E129" i="10"/>
  <c r="H129" i="10" s="1"/>
  <c r="E128" i="10"/>
  <c r="H128" i="10" s="1"/>
  <c r="E127" i="10"/>
  <c r="H127" i="10" s="1"/>
  <c r="E126" i="10"/>
  <c r="H126" i="10" s="1"/>
  <c r="G125" i="10"/>
  <c r="F125" i="10"/>
  <c r="D125" i="10"/>
  <c r="C125" i="10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E118" i="10"/>
  <c r="H118" i="10" s="1"/>
  <c r="E117" i="10"/>
  <c r="H117" i="10" s="1"/>
  <c r="E116" i="10"/>
  <c r="H116" i="10" s="1"/>
  <c r="G115" i="10"/>
  <c r="F115" i="10"/>
  <c r="D115" i="10"/>
  <c r="C115" i="10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E108" i="10"/>
  <c r="H108" i="10" s="1"/>
  <c r="E107" i="10"/>
  <c r="H107" i="10" s="1"/>
  <c r="E106" i="10"/>
  <c r="H106" i="10" s="1"/>
  <c r="G105" i="10"/>
  <c r="F105" i="10"/>
  <c r="D105" i="10"/>
  <c r="C105" i="10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E98" i="10"/>
  <c r="H98" i="10" s="1"/>
  <c r="E97" i="10"/>
  <c r="H97" i="10" s="1"/>
  <c r="E96" i="10"/>
  <c r="H96" i="10" s="1"/>
  <c r="G95" i="10"/>
  <c r="F95" i="10"/>
  <c r="D95" i="10"/>
  <c r="C95" i="10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E88" i="10"/>
  <c r="H88" i="10" s="1"/>
  <c r="E81" i="10"/>
  <c r="H81" i="10" s="1"/>
  <c r="E80" i="10"/>
  <c r="H80" i="10" s="1"/>
  <c r="E79" i="10"/>
  <c r="H79" i="10" s="1"/>
  <c r="E78" i="10"/>
  <c r="H78" i="10" s="1"/>
  <c r="E77" i="10"/>
  <c r="H77" i="10" s="1"/>
  <c r="E76" i="10"/>
  <c r="H76" i="10" s="1"/>
  <c r="E75" i="10"/>
  <c r="H75" i="10" s="1"/>
  <c r="E73" i="10"/>
  <c r="H73" i="10" s="1"/>
  <c r="E72" i="10"/>
  <c r="H72" i="10" s="1"/>
  <c r="E71" i="10"/>
  <c r="H71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H63" i="10" s="1"/>
  <c r="E62" i="10"/>
  <c r="H62" i="10" s="1"/>
  <c r="E60" i="10"/>
  <c r="H60" i="10" s="1"/>
  <c r="E59" i="10"/>
  <c r="H59" i="10" s="1"/>
  <c r="E58" i="10"/>
  <c r="H58" i="10" s="1"/>
  <c r="E56" i="10"/>
  <c r="H56" i="10" s="1"/>
  <c r="E55" i="10"/>
  <c r="H55" i="10" s="1"/>
  <c r="E54" i="10"/>
  <c r="H54" i="10" s="1"/>
  <c r="E53" i="10"/>
  <c r="H53" i="10" s="1"/>
  <c r="E52" i="10"/>
  <c r="H52" i="10" s="1"/>
  <c r="E51" i="10"/>
  <c r="H51" i="10" s="1"/>
  <c r="E50" i="10"/>
  <c r="H50" i="10" s="1"/>
  <c r="E49" i="10"/>
  <c r="H49" i="10" s="1"/>
  <c r="H48" i="10"/>
  <c r="E46" i="10"/>
  <c r="H46" i="10" s="1"/>
  <c r="E45" i="10"/>
  <c r="H45" i="10" s="1"/>
  <c r="E44" i="10"/>
  <c r="H44" i="10" s="1"/>
  <c r="E43" i="10"/>
  <c r="H43" i="10" s="1"/>
  <c r="E42" i="10"/>
  <c r="H42" i="10" s="1"/>
  <c r="E41" i="10"/>
  <c r="H41" i="10" s="1"/>
  <c r="E40" i="10"/>
  <c r="H40" i="10" s="1"/>
  <c r="E39" i="10"/>
  <c r="H39" i="10" s="1"/>
  <c r="E38" i="10"/>
  <c r="H38" i="10" s="1"/>
  <c r="E36" i="10"/>
  <c r="H36" i="10" s="1"/>
  <c r="E35" i="10"/>
  <c r="H35" i="10" s="1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H28" i="10" s="1"/>
  <c r="E26" i="10"/>
  <c r="H26" i="10" s="1"/>
  <c r="E25" i="10"/>
  <c r="H25" i="10" s="1"/>
  <c r="E24" i="10"/>
  <c r="H24" i="10" s="1"/>
  <c r="H23" i="10"/>
  <c r="E22" i="10"/>
  <c r="H22" i="10" s="1"/>
  <c r="E21" i="10"/>
  <c r="H21" i="10" s="1"/>
  <c r="E20" i="10"/>
  <c r="H20" i="10" s="1"/>
  <c r="E19" i="10"/>
  <c r="H19" i="10" s="1"/>
  <c r="E18" i="10"/>
  <c r="H18" i="10" s="1"/>
  <c r="E16" i="10"/>
  <c r="H16" i="10" s="1"/>
  <c r="E15" i="10"/>
  <c r="H15" i="10" s="1"/>
  <c r="H14" i="10"/>
  <c r="E13" i="10"/>
  <c r="H13" i="10" s="1"/>
  <c r="E12" i="10"/>
  <c r="H11" i="10"/>
  <c r="G74" i="10"/>
  <c r="F74" i="10"/>
  <c r="D74" i="10"/>
  <c r="G70" i="10"/>
  <c r="F70" i="10"/>
  <c r="D70" i="10"/>
  <c r="G61" i="10"/>
  <c r="F61" i="10"/>
  <c r="D61" i="10"/>
  <c r="G57" i="10"/>
  <c r="F57" i="10"/>
  <c r="D57" i="10"/>
  <c r="G47" i="10"/>
  <c r="F47" i="10"/>
  <c r="D47" i="10"/>
  <c r="D37" i="10"/>
  <c r="D17" i="10"/>
  <c r="M35" i="9"/>
  <c r="E10" i="9"/>
  <c r="E9" i="9" s="1"/>
  <c r="J35" i="9"/>
  <c r="C74" i="10"/>
  <c r="C70" i="10"/>
  <c r="C61" i="10"/>
  <c r="C57" i="10"/>
  <c r="C47" i="10"/>
  <c r="C37" i="10"/>
  <c r="C27" i="10"/>
  <c r="C17" i="10"/>
  <c r="I35" i="9"/>
  <c r="F80" i="5"/>
  <c r="F79" i="5"/>
  <c r="I80" i="5"/>
  <c r="I79" i="5"/>
  <c r="H81" i="5"/>
  <c r="G81" i="5"/>
  <c r="E81" i="5"/>
  <c r="I74" i="5"/>
  <c r="F74" i="5"/>
  <c r="I69" i="5"/>
  <c r="F69" i="5"/>
  <c r="I68" i="5"/>
  <c r="F68" i="5"/>
  <c r="I67" i="5"/>
  <c r="I66" i="5"/>
  <c r="F47" i="5"/>
  <c r="F67" i="5"/>
  <c r="F66" i="5"/>
  <c r="F63" i="5"/>
  <c r="F62" i="5"/>
  <c r="F61" i="5"/>
  <c r="H65" i="5"/>
  <c r="G65" i="5"/>
  <c r="E65" i="5"/>
  <c r="H60" i="5"/>
  <c r="G60" i="5"/>
  <c r="E60" i="5"/>
  <c r="I64" i="5"/>
  <c r="F64" i="5"/>
  <c r="F59" i="5"/>
  <c r="F58" i="5"/>
  <c r="F57" i="5"/>
  <c r="F56" i="5"/>
  <c r="F55" i="5"/>
  <c r="F54" i="5"/>
  <c r="F53" i="5"/>
  <c r="F52" i="5"/>
  <c r="F51" i="5"/>
  <c r="I59" i="5"/>
  <c r="I58" i="5"/>
  <c r="I57" i="5"/>
  <c r="I56" i="5"/>
  <c r="I55" i="5"/>
  <c r="I54" i="5"/>
  <c r="I53" i="5"/>
  <c r="I52" i="5"/>
  <c r="I51" i="5"/>
  <c r="F43" i="5"/>
  <c r="F42" i="5"/>
  <c r="H50" i="5"/>
  <c r="G50" i="5"/>
  <c r="E50" i="5"/>
  <c r="I47" i="5"/>
  <c r="I43" i="5"/>
  <c r="I42" i="5"/>
  <c r="H39" i="5"/>
  <c r="G39" i="5"/>
  <c r="E39" i="5"/>
  <c r="H41" i="5"/>
  <c r="G41" i="5"/>
  <c r="E41" i="5"/>
  <c r="D41" i="5"/>
  <c r="I40" i="5"/>
  <c r="F40" i="5"/>
  <c r="F39" i="5" s="1"/>
  <c r="F36" i="5"/>
  <c r="G36" i="5" s="1"/>
  <c r="H36" i="5" s="1"/>
  <c r="I36" i="5" s="1"/>
  <c r="F35" i="5"/>
  <c r="F34" i="5"/>
  <c r="G34" i="5" s="1"/>
  <c r="H34" i="5" s="1"/>
  <c r="I34" i="5" s="1"/>
  <c r="F33" i="5"/>
  <c r="G33" i="5" s="1"/>
  <c r="F32" i="5"/>
  <c r="G32" i="5" s="1"/>
  <c r="E30" i="5"/>
  <c r="F29" i="5"/>
  <c r="G29" i="5" s="1"/>
  <c r="H29" i="5" s="1"/>
  <c r="I29" i="5" s="1"/>
  <c r="F28" i="5"/>
  <c r="G28" i="5" s="1"/>
  <c r="H28" i="5" s="1"/>
  <c r="I28" i="5" s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F24" i="5"/>
  <c r="G24" i="5" s="1"/>
  <c r="F23" i="5"/>
  <c r="G23" i="5" s="1"/>
  <c r="F22" i="5"/>
  <c r="G22" i="5" s="1"/>
  <c r="F21" i="5"/>
  <c r="G21" i="5" s="1"/>
  <c r="F20" i="5"/>
  <c r="G20" i="5" s="1"/>
  <c r="F16" i="5"/>
  <c r="G16" i="5" s="1"/>
  <c r="H16" i="5" s="1"/>
  <c r="I16" i="5" s="1"/>
  <c r="F15" i="5"/>
  <c r="G15" i="5" s="1"/>
  <c r="F14" i="5"/>
  <c r="F13" i="5"/>
  <c r="G13" i="5" s="1"/>
  <c r="F12" i="5"/>
  <c r="G12" i="5" s="1"/>
  <c r="F11" i="5"/>
  <c r="G11" i="5" s="1"/>
  <c r="H11" i="5" s="1"/>
  <c r="I11" i="5" s="1"/>
  <c r="F10" i="5"/>
  <c r="D81" i="5"/>
  <c r="D73" i="5"/>
  <c r="F73" i="5" s="1"/>
  <c r="D65" i="5"/>
  <c r="D60" i="5"/>
  <c r="D50" i="5"/>
  <c r="D39" i="5"/>
  <c r="D30" i="5"/>
  <c r="D17" i="5"/>
  <c r="I39" i="5" l="1"/>
  <c r="H12" i="10"/>
  <c r="G17" i="5"/>
  <c r="I60" i="5"/>
  <c r="D86" i="10"/>
  <c r="C15" i="7" s="1"/>
  <c r="D73" i="8" s="1"/>
  <c r="D71" i="8" s="1"/>
  <c r="D51" i="8" s="1"/>
  <c r="C86" i="10"/>
  <c r="B15" i="7" s="1"/>
  <c r="B13" i="7" s="1"/>
  <c r="D45" i="5"/>
  <c r="F17" i="5"/>
  <c r="H22" i="8"/>
  <c r="H21" i="8" s="1"/>
  <c r="E21" i="8"/>
  <c r="F81" i="5"/>
  <c r="E34" i="9"/>
  <c r="G86" i="10"/>
  <c r="F15" i="7" s="1"/>
  <c r="F13" i="7" s="1"/>
  <c r="F86" i="10"/>
  <c r="E15" i="7" s="1"/>
  <c r="F73" i="8" s="1"/>
  <c r="F71" i="8" s="1"/>
  <c r="F51" i="8" s="1"/>
  <c r="H45" i="8"/>
  <c r="H43" i="8" s="1"/>
  <c r="E43" i="8"/>
  <c r="B22" i="9"/>
  <c r="G71" i="5"/>
  <c r="F10" i="9"/>
  <c r="F9" i="9" s="1"/>
  <c r="F34" i="9" s="1"/>
  <c r="L35" i="9"/>
  <c r="C13" i="7"/>
  <c r="F60" i="5"/>
  <c r="E95" i="10"/>
  <c r="E115" i="10"/>
  <c r="H148" i="10"/>
  <c r="E83" i="8"/>
  <c r="C10" i="9"/>
  <c r="C9" i="9" s="1"/>
  <c r="E71" i="5"/>
  <c r="H115" i="10"/>
  <c r="E125" i="10"/>
  <c r="E148" i="10"/>
  <c r="E11" i="8"/>
  <c r="H52" i="8"/>
  <c r="E62" i="8"/>
  <c r="H62" i="8" s="1"/>
  <c r="I41" i="5"/>
  <c r="F50" i="5"/>
  <c r="E27" i="10"/>
  <c r="E17" i="10"/>
  <c r="E37" i="10"/>
  <c r="E47" i="10"/>
  <c r="E57" i="10"/>
  <c r="E61" i="10"/>
  <c r="E70" i="10"/>
  <c r="E74" i="10"/>
  <c r="H74" i="10"/>
  <c r="H95" i="10"/>
  <c r="E139" i="10"/>
  <c r="B10" i="9"/>
  <c r="B9" i="9" s="1"/>
  <c r="C22" i="9"/>
  <c r="D12" i="9"/>
  <c r="G12" i="9" s="1"/>
  <c r="G16" i="9"/>
  <c r="D29" i="9"/>
  <c r="G32" i="9"/>
  <c r="G29" i="9" s="1"/>
  <c r="D25" i="9"/>
  <c r="G25" i="9" s="1"/>
  <c r="D16" i="9"/>
  <c r="E52" i="8"/>
  <c r="H12" i="8"/>
  <c r="H11" i="8" s="1"/>
  <c r="H85" i="8"/>
  <c r="H83" i="8" s="1"/>
  <c r="D8" i="10"/>
  <c r="C11" i="7" s="1"/>
  <c r="H70" i="10"/>
  <c r="H125" i="10"/>
  <c r="H135" i="10"/>
  <c r="E152" i="10"/>
  <c r="C8" i="10"/>
  <c r="E135" i="10"/>
  <c r="H152" i="10"/>
  <c r="E105" i="10"/>
  <c r="H87" i="10"/>
  <c r="E87" i="10"/>
  <c r="H105" i="10"/>
  <c r="H139" i="10"/>
  <c r="G8" i="10"/>
  <c r="F11" i="7" s="1"/>
  <c r="F8" i="10"/>
  <c r="H27" i="10"/>
  <c r="H17" i="10"/>
  <c r="H61" i="10"/>
  <c r="H57" i="10"/>
  <c r="H47" i="10"/>
  <c r="H37" i="10"/>
  <c r="F30" i="5"/>
  <c r="F41" i="5"/>
  <c r="F65" i="5"/>
  <c r="I65" i="5"/>
  <c r="I81" i="5"/>
  <c r="I50" i="5"/>
  <c r="H71" i="5"/>
  <c r="I73" i="5"/>
  <c r="D71" i="5"/>
  <c r="H32" i="5"/>
  <c r="I32" i="5" s="1"/>
  <c r="I25" i="5"/>
  <c r="G10" i="5"/>
  <c r="H12" i="5"/>
  <c r="I12" i="5" s="1"/>
  <c r="H13" i="5"/>
  <c r="I13" i="5" s="1"/>
  <c r="I14" i="5"/>
  <c r="H15" i="5"/>
  <c r="I15" i="5" s="1"/>
  <c r="H20" i="5"/>
  <c r="H21" i="5"/>
  <c r="I21" i="5" s="1"/>
  <c r="H22" i="5"/>
  <c r="I22" i="5" s="1"/>
  <c r="H23" i="5"/>
  <c r="I23" i="5" s="1"/>
  <c r="H24" i="5"/>
  <c r="I24" i="5" s="1"/>
  <c r="H33" i="5"/>
  <c r="I33" i="5" s="1"/>
  <c r="G35" i="5"/>
  <c r="G30" i="5" s="1"/>
  <c r="L36" i="9" l="1"/>
  <c r="M40" i="9"/>
  <c r="M36" i="9"/>
  <c r="J83" i="10"/>
  <c r="E11" i="7"/>
  <c r="E9" i="10"/>
  <c r="E8" i="10" s="1"/>
  <c r="H10" i="10"/>
  <c r="H9" i="10" s="1"/>
  <c r="H17" i="5"/>
  <c r="I20" i="5"/>
  <c r="I17" i="5" s="1"/>
  <c r="K83" i="10"/>
  <c r="G22" i="9"/>
  <c r="L40" i="9"/>
  <c r="F71" i="5"/>
  <c r="C73" i="8"/>
  <c r="E73" i="8" s="1"/>
  <c r="F45" i="5"/>
  <c r="E13" i="7"/>
  <c r="G73" i="8"/>
  <c r="G71" i="8" s="1"/>
  <c r="G51" i="8" s="1"/>
  <c r="D76" i="5"/>
  <c r="I71" i="5"/>
  <c r="B34" i="9"/>
  <c r="C161" i="10"/>
  <c r="B11" i="7"/>
  <c r="F161" i="10"/>
  <c r="E86" i="10"/>
  <c r="D15" i="7" s="1"/>
  <c r="D10" i="9"/>
  <c r="G10" i="9" s="1"/>
  <c r="G9" i="9" s="1"/>
  <c r="G161" i="10"/>
  <c r="C34" i="9"/>
  <c r="D161" i="10"/>
  <c r="D22" i="9"/>
  <c r="H86" i="10"/>
  <c r="G45" i="5"/>
  <c r="G76" i="5" s="1"/>
  <c r="H10" i="5"/>
  <c r="H35" i="5"/>
  <c r="I35" i="5" s="1"/>
  <c r="I30" i="5" s="1"/>
  <c r="J40" i="9" l="1"/>
  <c r="J36" i="9"/>
  <c r="I40" i="9"/>
  <c r="I36" i="9"/>
  <c r="K35" i="9"/>
  <c r="H8" i="10"/>
  <c r="G11" i="7" s="1"/>
  <c r="G9" i="7" s="1"/>
  <c r="N35" i="9"/>
  <c r="G34" i="9"/>
  <c r="C71" i="8"/>
  <c r="C51" i="8" s="1"/>
  <c r="F76" i="5"/>
  <c r="D9" i="9"/>
  <c r="D34" i="9" s="1"/>
  <c r="K36" i="9" s="1"/>
  <c r="D33" i="8"/>
  <c r="D31" i="8" s="1"/>
  <c r="D10" i="8" s="1"/>
  <c r="D91" i="8" s="1"/>
  <c r="C9" i="7"/>
  <c r="C17" i="7" s="1"/>
  <c r="D13" i="7"/>
  <c r="G15" i="7"/>
  <c r="G13" i="7" s="1"/>
  <c r="H73" i="8"/>
  <c r="H71" i="8" s="1"/>
  <c r="H51" i="8" s="1"/>
  <c r="E71" i="8"/>
  <c r="E51" i="8" s="1"/>
  <c r="K91" i="8"/>
  <c r="J17" i="7"/>
  <c r="N91" i="8"/>
  <c r="M17" i="7"/>
  <c r="E9" i="7"/>
  <c r="E17" i="7" s="1"/>
  <c r="F33" i="8"/>
  <c r="F31" i="8" s="1"/>
  <c r="F10" i="8" s="1"/>
  <c r="F91" i="8" s="1"/>
  <c r="E161" i="10"/>
  <c r="D11" i="7"/>
  <c r="D9" i="7" s="1"/>
  <c r="L17" i="7"/>
  <c r="M91" i="8"/>
  <c r="B9" i="7"/>
  <c r="B17" i="7" s="1"/>
  <c r="C33" i="8"/>
  <c r="J91" i="8"/>
  <c r="I17" i="7"/>
  <c r="G33" i="8"/>
  <c r="G31" i="8" s="1"/>
  <c r="G10" i="8" s="1"/>
  <c r="G91" i="8" s="1"/>
  <c r="F9" i="7"/>
  <c r="F17" i="7" s="1"/>
  <c r="I10" i="5"/>
  <c r="H30" i="5"/>
  <c r="H45" i="5" s="1"/>
  <c r="N36" i="9" l="1"/>
  <c r="D17" i="7"/>
  <c r="K40" i="9"/>
  <c r="H161" i="10"/>
  <c r="N17" i="7" s="1"/>
  <c r="G17" i="7"/>
  <c r="N40" i="9"/>
  <c r="I18" i="7"/>
  <c r="N92" i="8"/>
  <c r="L18" i="7"/>
  <c r="M18" i="7"/>
  <c r="L91" i="8"/>
  <c r="K17" i="7"/>
  <c r="J18" i="7"/>
  <c r="C31" i="8"/>
  <c r="C10" i="8" s="1"/>
  <c r="C91" i="8" s="1"/>
  <c r="J92" i="8" s="1"/>
  <c r="E33" i="8"/>
  <c r="M92" i="8"/>
  <c r="K92" i="8"/>
  <c r="I45" i="5"/>
  <c r="I76" i="5" s="1"/>
  <c r="H76" i="5"/>
  <c r="K18" i="7" l="1"/>
  <c r="O91" i="8"/>
  <c r="N18" i="7"/>
  <c r="H33" i="8"/>
  <c r="H31" i="8" s="1"/>
  <c r="H10" i="8" s="1"/>
  <c r="H91" i="8" s="1"/>
  <c r="E31" i="8"/>
  <c r="E10" i="8" s="1"/>
  <c r="E91" i="8" s="1"/>
  <c r="L92" i="8" s="1"/>
  <c r="C26" i="1"/>
  <c r="E77" i="4"/>
  <c r="D77" i="4"/>
  <c r="D58" i="4"/>
  <c r="C58" i="4"/>
  <c r="E58" i="4"/>
  <c r="E9" i="4"/>
  <c r="D52" i="4"/>
  <c r="E72" i="4"/>
  <c r="D72" i="4"/>
  <c r="C72" i="4"/>
  <c r="E70" i="4"/>
  <c r="D70" i="4"/>
  <c r="C70" i="4"/>
  <c r="E54" i="4"/>
  <c r="D54" i="4"/>
  <c r="C54" i="4"/>
  <c r="C52" i="4"/>
  <c r="E42" i="4"/>
  <c r="D42" i="4"/>
  <c r="E39" i="4"/>
  <c r="D39" i="4"/>
  <c r="C42" i="4"/>
  <c r="C39" i="4"/>
  <c r="E29" i="4"/>
  <c r="D29" i="4"/>
  <c r="C29" i="4"/>
  <c r="E18" i="4"/>
  <c r="D18" i="4"/>
  <c r="E14" i="4"/>
  <c r="C18" i="4"/>
  <c r="C14" i="4"/>
  <c r="C9" i="4"/>
  <c r="K76" i="5" s="1"/>
  <c r="K77" i="5" s="1"/>
  <c r="K20" i="3"/>
  <c r="K13" i="3"/>
  <c r="J20" i="3"/>
  <c r="J13" i="3"/>
  <c r="I20" i="3"/>
  <c r="I13" i="3"/>
  <c r="H20" i="3"/>
  <c r="H13" i="3"/>
  <c r="G20" i="3"/>
  <c r="G13" i="3"/>
  <c r="F20" i="3"/>
  <c r="F13" i="3"/>
  <c r="E20" i="3"/>
  <c r="E13" i="3"/>
  <c r="D20" i="3"/>
  <c r="D13" i="3"/>
  <c r="C20" i="3"/>
  <c r="C13" i="3"/>
  <c r="B20" i="3"/>
  <c r="B13" i="3"/>
  <c r="I16" i="2"/>
  <c r="H16" i="2"/>
  <c r="G16" i="2"/>
  <c r="F16" i="2"/>
  <c r="E16" i="2"/>
  <c r="D16" i="2"/>
  <c r="I12" i="2"/>
  <c r="H12" i="2"/>
  <c r="G12" i="2"/>
  <c r="F12" i="2"/>
  <c r="E12" i="2"/>
  <c r="D12" i="2"/>
  <c r="C16" i="2"/>
  <c r="C12" i="2"/>
  <c r="F78" i="1"/>
  <c r="F71" i="1"/>
  <c r="F66" i="1"/>
  <c r="F60" i="1"/>
  <c r="E78" i="1"/>
  <c r="E71" i="1"/>
  <c r="E66" i="1"/>
  <c r="E60" i="1"/>
  <c r="F39" i="1"/>
  <c r="F32" i="1"/>
  <c r="F28" i="1"/>
  <c r="F24" i="1"/>
  <c r="F20" i="1"/>
  <c r="F10" i="1"/>
  <c r="E39" i="1"/>
  <c r="E32" i="1"/>
  <c r="E24" i="1"/>
  <c r="E20" i="1"/>
  <c r="C63" i="1"/>
  <c r="B63" i="1"/>
  <c r="C42" i="1"/>
  <c r="C39" i="1"/>
  <c r="C32" i="1"/>
  <c r="C18" i="1"/>
  <c r="B26" i="1"/>
  <c r="B42" i="1"/>
  <c r="B39" i="1"/>
  <c r="B32" i="1"/>
  <c r="C62" i="4" l="1"/>
  <c r="G11" i="2"/>
  <c r="G22" i="2" s="1"/>
  <c r="C26" i="3"/>
  <c r="E26" i="3"/>
  <c r="G26" i="3"/>
  <c r="I26" i="3"/>
  <c r="K26" i="3"/>
  <c r="F11" i="2"/>
  <c r="F22" i="2" s="1"/>
  <c r="H11" i="2"/>
  <c r="H22" i="2" s="1"/>
  <c r="D11" i="2"/>
  <c r="D22" i="2" s="1"/>
  <c r="D46" i="4"/>
  <c r="E11" i="2"/>
  <c r="E22" i="2" s="1"/>
  <c r="I11" i="2"/>
  <c r="I22" i="2" s="1"/>
  <c r="D62" i="4"/>
  <c r="D63" i="4" s="1"/>
  <c r="E22" i="4"/>
  <c r="E23" i="4" s="1"/>
  <c r="E24" i="4" s="1"/>
  <c r="E33" i="4" s="1"/>
  <c r="M76" i="5"/>
  <c r="M77" i="5" s="1"/>
  <c r="D9" i="4"/>
  <c r="E46" i="4"/>
  <c r="E52" i="4"/>
  <c r="E62" i="4" s="1"/>
  <c r="E63" i="4" s="1"/>
  <c r="D26" i="3"/>
  <c r="F26" i="3"/>
  <c r="H26" i="3"/>
  <c r="J26" i="3"/>
  <c r="O92" i="8"/>
  <c r="F82" i="1"/>
  <c r="E82" i="1"/>
  <c r="F48" i="1"/>
  <c r="F62" i="1" s="1"/>
  <c r="E81" i="4"/>
  <c r="E82" i="4" s="1"/>
  <c r="D81" i="4"/>
  <c r="D82" i="4" s="1"/>
  <c r="C81" i="4"/>
  <c r="C82" i="4" s="1"/>
  <c r="C63" i="4"/>
  <c r="C46" i="4"/>
  <c r="C22" i="4"/>
  <c r="C23" i="4" s="1"/>
  <c r="C24" i="4" s="1"/>
  <c r="C33" i="4" s="1"/>
  <c r="B26" i="3"/>
  <c r="C11" i="2"/>
  <c r="C22" i="2" s="1"/>
  <c r="B48" i="1"/>
  <c r="B65" i="1" s="1"/>
  <c r="C48" i="1"/>
  <c r="C65" i="1" s="1"/>
  <c r="E45" i="5"/>
  <c r="E76" i="5" s="1"/>
  <c r="D22" i="4" l="1"/>
  <c r="D23" i="4" s="1"/>
  <c r="D24" i="4" s="1"/>
  <c r="D33" i="4" s="1"/>
  <c r="L76" i="5"/>
  <c r="L77" i="5" s="1"/>
  <c r="F84" i="1"/>
  <c r="I88" i="1" s="1"/>
  <c r="E48" i="1"/>
  <c r="E62" i="1" s="1"/>
  <c r="J20" i="2" s="1"/>
  <c r="E84" i="1" l="1"/>
  <c r="H88" i="1" s="1"/>
  <c r="K20" i="2"/>
</calcChain>
</file>

<file path=xl/sharedStrings.xml><?xml version="1.0" encoding="utf-8"?>
<sst xmlns="http://schemas.openxmlformats.org/spreadsheetml/2006/main" count="751" uniqueCount="515">
  <si>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</si>
  <si>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</si>
  <si>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</si>
  <si>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</si>
  <si>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</si>
  <si>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</si>
  <si>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</si>
  <si>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</si>
  <si>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</si>
  <si>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</si>
  <si>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</si>
  <si>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</si>
  <si>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</si>
  <si>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</si>
  <si>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</si>
  <si>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</si>
  <si>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</si>
  <si>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</si>
  <si>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</si>
  <si>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</si>
  <si>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</si>
  <si>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</si>
  <si>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</si>
  <si>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</si>
  <si>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</si>
  <si>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</si>
  <si>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</si>
  <si>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</si>
  <si>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</si>
  <si>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</si>
  <si>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</si>
  <si>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</si>
  <si>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</si>
  <si>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</si>
  <si>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</si>
  <si>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</si>
  <si>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</si>
  <si>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</si>
  <si>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</si>
  <si>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</si>
  <si>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</si>
  <si>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</si>
  <si>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</si>
  <si>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</si>
  <si>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</si>
  <si>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</si>
  <si>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</si>
  <si>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</si>
  <si>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</si>
  <si>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</si>
  <si>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</si>
  <si>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</si>
  <si>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</si>
  <si>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</si>
  <si>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</si>
  <si>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</si>
  <si>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</si>
  <si>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</si>
  <si>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</si>
  <si>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</si>
  <si>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</si>
  <si>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</si>
  <si>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</si>
  <si>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</si>
  <si>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</si>
  <si>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</si>
  <si>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</si>
  <si>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</si>
  <si>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</si>
  <si>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</si>
  <si>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</si>
  <si>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</si>
  <si>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</si>
  <si>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</si>
  <si>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</si>
  <si>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</si>
  <si>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</si>
  <si>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</si>
  <si>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</si>
  <si>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</si>
  <si>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</si>
  <si>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</si>
  <si>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</si>
  <si>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</si>
  <si>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</si>
  <si>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</si>
  <si>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</si>
  <si>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</si>
  <si>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</si>
  <si>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</si>
  <si>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</si>
  <si>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</si>
  <si>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</si>
  <si>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</si>
  <si>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</si>
  <si>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</si>
  <si>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</si>
  <si>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</si>
  <si>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</si>
  <si>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</si>
  <si>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</si>
  <si>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</si>
  <si>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</si>
  <si>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</si>
  <si>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</si>
  <si>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</si>
  <si>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</si>
  <si>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</si>
  <si>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</si>
  <si>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</si>
  <si>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</si>
  <si>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</si>
  <si>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</si>
  <si>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</si>
  <si>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</si>
  <si>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</si>
  <si>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</si>
  <si>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</si>
  <si>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</si>
  <si>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</si>
  <si>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</si>
  <si>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</si>
  <si>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</si>
  <si>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</si>
  <si>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</si>
  <si>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</si>
  <si>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</si>
  <si>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</si>
  <si>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</si>
  <si>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</si>
  <si>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</si>
  <si>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</si>
  <si>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</si>
  <si>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</si>
  <si>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</si>
  <si>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</si>
  <si>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</si>
  <si>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</si>
  <si>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</si>
  <si>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</si>
  <si>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</si>
  <si>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</si>
  <si>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</si>
  <si>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</si>
  <si>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</si>
  <si>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</si>
  <si>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</si>
  <si>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</si>
  <si>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</si>
  <si>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</si>
  <si>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</si>
  <si>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</si>
  <si>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</si>
  <si>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</si>
  <si>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</si>
  <si>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</si>
  <si>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</si>
  <si>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</si>
  <si>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</si>
  <si>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</si>
  <si>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</si>
  <si>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</si>
  <si>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</si>
  <si>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</si>
  <si>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</si>
  <si>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</si>
  <si>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</si>
  <si>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</si>
  <si>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</si>
  <si>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</si>
  <si>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</si>
  <si>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</si>
  <si>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</si>
  <si>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</si>
  <si>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</si>
  <si>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</si>
  <si>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</si>
  <si>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</si>
  <si>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</si>
  <si>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</si>
  <si>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</si>
  <si>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</si>
  <si>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</si>
  <si>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</si>
  <si>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</si>
  <si>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</si>
  <si>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</si>
  <si>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</si>
  <si>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</si>
  <si>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</si>
  <si>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</si>
  <si>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</si>
  <si>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</si>
  <si>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</si>
  <si>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</si>
  <si>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</si>
  <si>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</si>
  <si>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</si>
  <si>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</si>
  <si>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</si>
  <si>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</si>
  <si>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</si>
  <si>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</si>
  <si>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</si>
  <si>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</si>
  <si>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</si>
  <si>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</si>
  <si>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</si>
  <si>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</si>
  <si>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</si>
  <si>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</si>
  <si>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</si>
  <si>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</si>
  <si>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</si>
  <si>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</si>
  <si>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</si>
  <si>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</si>
  <si>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</si>
  <si>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</si>
  <si>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</si>
  <si>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</si>
  <si>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</si>
  <si>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</si>
  <si>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</si>
  <si>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</si>
  <si>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</si>
  <si>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</si>
  <si>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</si>
  <si>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</si>
  <si>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</si>
  <si>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</si>
  <si>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</si>
  <si>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</si>
  <si>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</si>
  <si>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</si>
  <si>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</si>
  <si>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</si>
  <si>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</si>
  <si>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</si>
  <si>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</si>
  <si>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</si>
  <si>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</si>
  <si>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</si>
  <si>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</si>
  <si>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</si>
  <si>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</si>
  <si>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</si>
  <si>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</si>
  <si>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</si>
  <si>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</si>
  <si>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</si>
  <si>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</si>
  <si>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</si>
  <si>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</si>
  <si>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</si>
  <si>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</si>
  <si>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</si>
  <si>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</si>
  <si>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</si>
  <si>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</si>
  <si>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</si>
  <si>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</si>
  <si>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</si>
  <si>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</si>
  <si>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</si>
  <si>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</si>
  <si>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</si>
  <si>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</si>
  <si>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</si>
  <si>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</si>
  <si>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</si>
  <si>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</si>
  <si>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</si>
  <si>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</si>
  <si>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</si>
  <si>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</si>
  <si>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</si>
  <si>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</si>
  <si>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</si>
  <si>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</si>
  <si>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</si>
  <si>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</si>
  <si>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</si>
  <si>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</si>
  <si>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</si>
  <si>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</si>
  <si>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</si>
  <si>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</si>
  <si>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</si>
  <si>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</si>
  <si>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</si>
  <si>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</si>
  <si>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</si>
  <si>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</si>
  <si>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</si>
  <si>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</si>
  <si>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</si>
  <si>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</si>
  <si>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</si>
  <si>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</si>
  <si>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</si>
  <si>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</si>
  <si>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</si>
  <si>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</si>
  <si>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</si>
  <si>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</si>
  <si>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</si>
  <si>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</si>
  <si>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</si>
  <si>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</si>
  <si>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</si>
  <si>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</si>
  <si>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</si>
  <si>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</si>
  <si>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</si>
  <si>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</si>
  <si>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</si>
  <si>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</si>
  <si>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</si>
  <si>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</si>
  <si>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</si>
  <si>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</si>
  <si>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</si>
  <si>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</si>
  <si>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</si>
  <si>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</si>
  <si>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</si>
  <si>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</si>
  <si>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</si>
  <si>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</si>
  <si>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</si>
  <si>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</si>
  <si>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</si>
  <si>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</si>
  <si>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</si>
  <si>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</si>
  <si>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</si>
  <si>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</si>
  <si>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</si>
  <si>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</si>
  <si>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</si>
  <si>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</si>
  <si>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</si>
  <si>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</si>
  <si>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</si>
  <si>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</si>
  <si>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</si>
  <si>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</si>
  <si>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</si>
  <si>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</si>
  <si>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</si>
  <si>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</si>
  <si>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</si>
  <si>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</si>
  <si>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</si>
  <si>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</si>
  <si>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</si>
  <si>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</si>
  <si>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</si>
  <si>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</si>
  <si>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</si>
  <si>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</si>
  <si>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</si>
  <si>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</si>
  <si>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</si>
  <si>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</si>
  <si>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</si>
  <si>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</si>
  <si>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</si>
  <si>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</si>
  <si>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</si>
  <si>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</si>
  <si>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</si>
  <si>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</si>
  <si>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</si>
  <si>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</si>
  <si>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</si>
  <si>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</si>
  <si>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</si>
  <si>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</si>
  <si>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</si>
  <si>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</si>
  <si>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</si>
  <si>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</si>
  <si>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</si>
  <si>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</si>
  <si>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</si>
  <si>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</si>
  <si>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</si>
  <si>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</si>
  <si>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</si>
  <si>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</si>
  <si>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</si>
  <si>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</si>
  <si>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</si>
  <si>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</si>
  <si>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</si>
  <si>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</si>
  <si>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</si>
  <si>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</si>
  <si>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</si>
  <si>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</si>
  <si>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</si>
  <si>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</si>
  <si>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</si>
  <si>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</si>
  <si>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</si>
  <si>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</si>
  <si>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</si>
  <si>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</si>
  <si>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</si>
  <si>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</si>
  <si>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</si>
  <si>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</si>
  <si>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</si>
  <si>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</si>
  <si>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</si>
  <si>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</si>
  <si>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</si>
  <si>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</si>
  <si>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</si>
  <si>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</si>
  <si>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</si>
  <si>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</si>
  <si>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</si>
  <si>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</si>
  <si>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</si>
  <si>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</si>
  <si>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</si>
  <si>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</si>
  <si>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</si>
  <si>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</si>
  <si>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</si>
  <si>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</si>
  <si>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</si>
  <si>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</si>
  <si>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</si>
  <si>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</si>
  <si>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</si>
  <si>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</si>
  <si>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</si>
  <si>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</si>
  <si>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</si>
  <si>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</si>
  <si>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</si>
  <si>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</si>
  <si>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</si>
  <si>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</si>
  <si>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</si>
  <si>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</si>
  <si>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</si>
  <si>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</si>
  <si>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</si>
  <si>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</si>
  <si>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</si>
  <si>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</si>
  <si>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</si>
  <si>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</si>
  <si>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</si>
  <si>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</si>
  <si>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</si>
  <si>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</si>
  <si>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</si>
  <si>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</si>
  <si>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</si>
  <si>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>ESTIMADO</t>
  </si>
  <si>
    <t>RECAUDADO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</si>
  <si>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</si>
  <si>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</si>
  <si>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</si>
  <si>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</si>
  <si>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</si>
  <si>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</si>
  <si>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</si>
  <si>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</si>
  <si>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</si>
  <si>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</si>
  <si>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</si>
  <si>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</si>
  <si>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</si>
  <si>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</si>
  <si>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</si>
  <si>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</si>
  <si>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</si>
  <si>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</si>
  <si>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</si>
  <si>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</si>
  <si>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</si>
  <si>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</si>
  <si>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</si>
  <si>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</si>
  <si>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>G. Ingresos por Ventas de Bienes y Prestación de Servicios</t>
  </si>
  <si>
    <t>J. Transferencias y Asignaciones</t>
  </si>
  <si>
    <t>D. Transferencias, Asignaciones, Subsidios y Subvenciones, y Pensiones y Jubilaciones</t>
  </si>
  <si>
    <t>4. Deuda Contingente 1 (informativo)</t>
  </si>
  <si>
    <t>3. Total de la Deuda Pública y Otros Pasivos (3=1+2)</t>
  </si>
  <si>
    <t>Director General</t>
  </si>
  <si>
    <t xml:space="preserve">                                                     Director General</t>
  </si>
  <si>
    <t xml:space="preserve">       _____________________________________________</t>
  </si>
  <si>
    <t>____________________________________</t>
  </si>
  <si>
    <t>Ing. Juan Dolores Morales Pluma</t>
  </si>
  <si>
    <t xml:space="preserve">                                              Ing. Juan Dolores Morales Pluma</t>
  </si>
  <si>
    <t>2024 (m = g l)</t>
  </si>
  <si>
    <t>C.P. María Fernanda Huamantla Ramos</t>
  </si>
  <si>
    <t>Jefa del Departamento de Administración</t>
  </si>
  <si>
    <t xml:space="preserve">Jefa del Departamento de Administración </t>
  </si>
  <si>
    <t>Al 31 de diciembre de 2024 y al 31 de diciembre de 2023</t>
  </si>
  <si>
    <t>31 de diciembre 2024</t>
  </si>
  <si>
    <t>Del 1 de enero al 31 de diciembre 2024</t>
  </si>
  <si>
    <t>Del 1 de enero al 31 de diciembre de 2024</t>
  </si>
  <si>
    <t>inversión al 31 de</t>
  </si>
  <si>
    <t>diciembre de 2024</t>
  </si>
  <si>
    <t>31 de diciembre de</t>
  </si>
  <si>
    <t>de diciembre de</t>
  </si>
  <si>
    <t>inversión al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</si>
</sst>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6"/>
      <color theme="1"/>
      <name val="Arial"/>
      <family val="2"/>
    </font>
    <font>
      <sz val="6"/>
      <color theme="1"/>
      <name val="Arial 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Times New Roman"/>
      <family val="1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Times New Roman"/>
      <family val="1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sz val="6.5"/>
      <color rgb="FF000000"/>
      <name val="Arial"/>
      <family val="2"/>
    </font>
    <font>
      <sz val="6.2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Arial 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2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8" fillId="0" borderId="1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3" fillId="0" borderId="0" xfId="0" applyFont="1" applyAlignment="1">
      <alignment horizontal="justify" vertical="top" wrapText="1"/>
    </xf>
    <xf numFmtId="3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15" xfId="0" applyBorder="1"/>
    <xf numFmtId="0" fontId="10" fillId="0" borderId="0" xfId="0" applyFont="1"/>
    <xf numFmtId="3" fontId="0" fillId="0" borderId="0" xfId="0" applyNumberFormat="1"/>
    <xf numFmtId="0" fontId="11" fillId="0" borderId="0" xfId="0" applyFont="1"/>
    <xf numFmtId="3" fontId="12" fillId="0" borderId="0" xfId="0" applyNumberFormat="1" applyFont="1"/>
    <xf numFmtId="3" fontId="13" fillId="0" borderId="0" xfId="0" applyNumberFormat="1" applyFont="1"/>
    <xf numFmtId="0" fontId="14" fillId="0" borderId="0" xfId="0" applyFont="1" applyAlignment="1">
      <alignment horizontal="center"/>
    </xf>
    <xf numFmtId="0" fontId="9" fillId="0" borderId="0" xfId="0" applyFont="1"/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1" fillId="0" borderId="0" xfId="0" applyNumberFormat="1" applyFont="1"/>
    <xf numFmtId="3" fontId="9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5" fillId="0" borderId="0" xfId="0" applyNumberFormat="1" applyFont="1"/>
    <xf numFmtId="3" fontId="7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3" fontId="18" fillId="0" borderId="8" xfId="0" applyNumberFormat="1" applyFont="1" applyBorder="1" applyAlignment="1">
      <alignment horizontal="right" vertical="top" wrapText="1"/>
    </xf>
    <xf numFmtId="0" fontId="18" fillId="0" borderId="8" xfId="0" applyFont="1" applyBorder="1" applyAlignment="1">
      <alignment horizontal="right" vertical="top" wrapText="1"/>
    </xf>
    <xf numFmtId="0" fontId="19" fillId="0" borderId="0" xfId="0" applyFont="1" applyAlignment="1">
      <alignment horizontal="justify"/>
    </xf>
    <xf numFmtId="3" fontId="20" fillId="0" borderId="0" xfId="0" applyNumberFormat="1" applyFont="1" applyAlignment="1">
      <alignment horizontal="right"/>
    </xf>
    <xf numFmtId="0" fontId="21" fillId="0" borderId="0" xfId="0" applyFont="1"/>
    <xf numFmtId="0" fontId="18" fillId="0" borderId="5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3" fontId="7" fillId="0" borderId="5" xfId="0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left" vertical="top"/>
    </xf>
    <xf numFmtId="0" fontId="1" fillId="0" borderId="11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3" fontId="19" fillId="0" borderId="1" xfId="0" applyNumberFormat="1" applyFont="1" applyBorder="1" applyAlignment="1">
      <alignment vertical="top"/>
    </xf>
    <xf numFmtId="0" fontId="19" fillId="0" borderId="6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9" xfId="0" applyFont="1" applyBorder="1" applyAlignment="1">
      <alignment vertical="top"/>
    </xf>
    <xf numFmtId="0" fontId="19" fillId="0" borderId="11" xfId="0" applyFont="1" applyBorder="1" applyAlignment="1">
      <alignment vertical="top"/>
    </xf>
    <xf numFmtId="3" fontId="19" fillId="0" borderId="8" xfId="0" applyNumberFormat="1" applyFont="1" applyBorder="1" applyAlignment="1">
      <alignment vertical="top"/>
    </xf>
    <xf numFmtId="0" fontId="17" fillId="2" borderId="1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top"/>
    </xf>
    <xf numFmtId="0" fontId="19" fillId="0" borderId="0" xfId="0" applyFont="1" applyAlignment="1">
      <alignment horizontal="justify" wrapText="1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8" fillId="0" borderId="7" xfId="0" applyFont="1" applyBorder="1"/>
    <xf numFmtId="0" fontId="18" fillId="0" borderId="7" xfId="0" applyFont="1" applyBorder="1" applyAlignment="1">
      <alignment horizontal="justify" wrapText="1"/>
    </xf>
    <xf numFmtId="0" fontId="19" fillId="0" borderId="7" xfId="0" applyFont="1" applyBorder="1"/>
    <xf numFmtId="0" fontId="17" fillId="0" borderId="7" xfId="0" applyFont="1" applyBorder="1"/>
    <xf numFmtId="0" fontId="19" fillId="0" borderId="11" xfId="0" applyFont="1" applyBorder="1"/>
    <xf numFmtId="0" fontId="19" fillId="0" borderId="8" xfId="0" applyFont="1" applyBorder="1"/>
    <xf numFmtId="0" fontId="19" fillId="0" borderId="6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7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3" fontId="18" fillId="2" borderId="5" xfId="0" applyNumberFormat="1" applyFont="1" applyFill="1" applyBorder="1" applyAlignment="1">
      <alignment horizontal="right" vertical="top" wrapText="1"/>
    </xf>
    <xf numFmtId="0" fontId="17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left" vertical="top"/>
    </xf>
    <xf numFmtId="0" fontId="18" fillId="0" borderId="5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 wrapText="1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3" fontId="21" fillId="0" borderId="0" xfId="0" applyNumberFormat="1" applyFont="1"/>
    <xf numFmtId="0" fontId="19" fillId="0" borderId="9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24" fillId="2" borderId="27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/>
    </xf>
    <xf numFmtId="3" fontId="25" fillId="0" borderId="25" xfId="0" applyNumberFormat="1" applyFont="1" applyBorder="1"/>
    <xf numFmtId="3" fontId="25" fillId="0" borderId="27" xfId="0" applyNumberFormat="1" applyFont="1" applyBorder="1"/>
    <xf numFmtId="3" fontId="25" fillId="0" borderId="22" xfId="0" applyNumberFormat="1" applyFont="1" applyBorder="1"/>
    <xf numFmtId="3" fontId="25" fillId="0" borderId="0" xfId="0" applyNumberFormat="1" applyFont="1"/>
    <xf numFmtId="0" fontId="25" fillId="0" borderId="33" xfId="0" applyFont="1" applyBorder="1"/>
    <xf numFmtId="0" fontId="20" fillId="0" borderId="22" xfId="0" applyFont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20" fillId="0" borderId="25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7" fillId="0" borderId="1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justify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3" fontId="18" fillId="0" borderId="1" xfId="0" applyNumberFormat="1" applyFont="1" applyBorder="1" applyAlignment="1">
      <alignment horizontal="right" vertical="top" wrapText="1"/>
    </xf>
    <xf numFmtId="0" fontId="20" fillId="0" borderId="0" xfId="0" applyFont="1" applyAlignment="1">
      <alignment horizontal="right"/>
    </xf>
    <xf numFmtId="4" fontId="18" fillId="0" borderId="1" xfId="0" applyNumberFormat="1" applyFont="1" applyBorder="1" applyAlignment="1">
      <alignment horizontal="right" vertical="top" wrapText="1"/>
    </xf>
    <xf numFmtId="3" fontId="29" fillId="0" borderId="5" xfId="0" applyNumberFormat="1" applyFont="1" applyBorder="1" applyAlignment="1">
      <alignment vertical="center"/>
    </xf>
    <xf numFmtId="3" fontId="29" fillId="2" borderId="5" xfId="0" applyNumberFormat="1" applyFont="1" applyFill="1" applyBorder="1" applyAlignment="1">
      <alignment vertical="center"/>
    </xf>
    <xf numFmtId="3" fontId="23" fillId="0" borderId="8" xfId="0" applyNumberFormat="1" applyFont="1" applyBorder="1" applyAlignment="1">
      <alignment vertical="top"/>
    </xf>
    <xf numFmtId="3" fontId="30" fillId="0" borderId="5" xfId="0" applyNumberFormat="1" applyFont="1" applyBorder="1" applyAlignment="1">
      <alignment vertical="center"/>
    </xf>
    <xf numFmtId="3" fontId="29" fillId="0" borderId="5" xfId="0" applyNumberFormat="1" applyFont="1" applyBorder="1"/>
    <xf numFmtId="3" fontId="29" fillId="3" borderId="5" xfId="0" applyNumberFormat="1" applyFont="1" applyFill="1" applyBorder="1"/>
    <xf numFmtId="3" fontId="29" fillId="3" borderId="5" xfId="0" applyNumberFormat="1" applyFont="1" applyFill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3" fontId="29" fillId="0" borderId="7" xfId="0" applyNumberFormat="1" applyFont="1" applyBorder="1" applyAlignment="1">
      <alignment horizontal="right" vertical="center"/>
    </xf>
    <xf numFmtId="3" fontId="29" fillId="0" borderId="4" xfId="0" applyNumberFormat="1" applyFont="1" applyBorder="1" applyAlignment="1">
      <alignment horizontal="right" vertical="center"/>
    </xf>
    <xf numFmtId="3" fontId="29" fillId="2" borderId="5" xfId="0" applyNumberFormat="1" applyFont="1" applyFill="1" applyBorder="1" applyAlignment="1">
      <alignment horizontal="right" vertical="center"/>
    </xf>
    <xf numFmtId="3" fontId="29" fillId="4" borderId="7" xfId="0" applyNumberFormat="1" applyFont="1" applyFill="1" applyBorder="1" applyAlignment="1">
      <alignment horizontal="right" vertical="center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vertical="center" wrapText="1"/>
    </xf>
    <xf numFmtId="3" fontId="24" fillId="0" borderId="28" xfId="0" applyNumberFormat="1" applyFont="1" applyBorder="1" applyAlignment="1">
      <alignment horizontal="right"/>
    </xf>
    <xf numFmtId="3" fontId="24" fillId="0" borderId="17" xfId="0" applyNumberFormat="1" applyFont="1" applyBorder="1" applyAlignment="1">
      <alignment horizontal="right"/>
    </xf>
    <xf numFmtId="3" fontId="24" fillId="0" borderId="33" xfId="0" applyNumberFormat="1" applyFont="1" applyBorder="1" applyAlignment="1">
      <alignment horizontal="right"/>
    </xf>
    <xf numFmtId="3" fontId="24" fillId="0" borderId="26" xfId="0" applyNumberFormat="1" applyFont="1" applyBorder="1" applyAlignment="1">
      <alignment horizontal="right"/>
    </xf>
    <xf numFmtId="3" fontId="22" fillId="0" borderId="28" xfId="0" applyNumberFormat="1" applyFont="1" applyBorder="1"/>
    <xf numFmtId="3" fontId="22" fillId="0" borderId="26" xfId="0" applyNumberFormat="1" applyFont="1" applyBorder="1"/>
    <xf numFmtId="3" fontId="22" fillId="0" borderId="20" xfId="0" applyNumberFormat="1" applyFont="1" applyBorder="1"/>
    <xf numFmtId="3" fontId="22" fillId="5" borderId="28" xfId="0" applyNumberFormat="1" applyFont="1" applyFill="1" applyBorder="1" applyAlignment="1">
      <alignment horizontal="right" vertical="center" wrapText="1"/>
    </xf>
    <xf numFmtId="0" fontId="22" fillId="0" borderId="28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3" fontId="29" fillId="0" borderId="5" xfId="0" applyNumberFormat="1" applyFont="1" applyBorder="1" applyAlignment="1">
      <alignment horizontal="right" vertical="center"/>
    </xf>
    <xf numFmtId="3" fontId="29" fillId="0" borderId="34" xfId="0" applyNumberFormat="1" applyFont="1" applyBorder="1" applyAlignment="1">
      <alignment horizontal="right" vertical="center"/>
    </xf>
    <xf numFmtId="3" fontId="29" fillId="0" borderId="35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29" fillId="0" borderId="1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19" fillId="0" borderId="0" xfId="0" applyFont="1" applyAlignment="1">
      <alignment vertical="top"/>
    </xf>
    <xf numFmtId="0" fontId="19" fillId="0" borderId="0" xfId="0" applyFont="1"/>
    <xf numFmtId="3" fontId="22" fillId="0" borderId="0" xfId="0" applyNumberFormat="1" applyFont="1"/>
    <xf numFmtId="3" fontId="16" fillId="0" borderId="7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5" xfId="0" applyNumberFormat="1" applyFont="1" applyBorder="1"/>
    <xf numFmtId="3" fontId="17" fillId="0" borderId="5" xfId="0" applyNumberFormat="1" applyFont="1" applyBorder="1" applyAlignment="1">
      <alignment horizontal="right" vertical="top" wrapText="1"/>
    </xf>
    <xf numFmtId="3" fontId="17" fillId="2" borderId="5" xfId="0" applyNumberFormat="1" applyFont="1" applyFill="1" applyBorder="1" applyAlignment="1">
      <alignment horizontal="right" vertical="top" wrapText="1"/>
    </xf>
    <xf numFmtId="3" fontId="31" fillId="5" borderId="28" xfId="0" applyNumberFormat="1" applyFont="1" applyFill="1" applyBorder="1" applyAlignment="1">
      <alignment horizontal="right" vertical="center" wrapText="1"/>
    </xf>
    <xf numFmtId="3" fontId="22" fillId="0" borderId="28" xfId="0" applyNumberFormat="1" applyFont="1" applyBorder="1" applyAlignment="1">
      <alignment horizontal="right" vertical="center" wrapText="1"/>
    </xf>
    <xf numFmtId="3" fontId="18" fillId="0" borderId="5" xfId="0" applyNumberFormat="1" applyFont="1" applyFill="1" applyBorder="1" applyAlignment="1">
      <alignment horizontal="right" vertical="top" wrapText="1"/>
    </xf>
    <xf numFmtId="0" fontId="16" fillId="2" borderId="2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6" fillId="2" borderId="7" xfId="0" applyFont="1" applyFill="1" applyBorder="1" applyAlignment="1">
      <alignment horizontal="center" vertical="top"/>
    </xf>
    <xf numFmtId="0" fontId="16" fillId="2" borderId="9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0" fontId="17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18" fillId="0" borderId="6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9" xfId="0" applyFont="1" applyBorder="1" applyAlignment="1">
      <alignment horizontal="justify" vertical="top" wrapText="1"/>
    </xf>
    <xf numFmtId="0" fontId="19" fillId="0" borderId="11" xfId="0" applyFont="1" applyBorder="1" applyAlignment="1">
      <alignment horizontal="justify" vertical="top" wrapText="1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justify" vertical="top" wrapText="1"/>
    </xf>
    <xf numFmtId="0" fontId="19" fillId="0" borderId="4" xfId="0" applyFont="1" applyBorder="1" applyAlignment="1">
      <alignment horizontal="justify" vertical="top" wrapText="1"/>
    </xf>
    <xf numFmtId="0" fontId="22" fillId="0" borderId="0" xfId="0" applyFont="1" applyAlignment="1">
      <alignment horizontal="center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right" vertical="top" wrapText="1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6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8" fillId="0" borderId="7" xfId="0" applyFont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0" fontId="19" fillId="0" borderId="6" xfId="0" applyFont="1" applyBorder="1" applyAlignment="1">
      <alignment vertical="top"/>
    </xf>
    <xf numFmtId="0" fontId="19" fillId="0" borderId="9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3" fontId="30" fillId="0" borderId="5" xfId="0" applyNumberFormat="1" applyFont="1" applyBorder="1" applyAlignment="1">
      <alignment vertical="center"/>
    </xf>
    <xf numFmtId="3" fontId="30" fillId="0" borderId="8" xfId="0" applyNumberFormat="1" applyFont="1" applyBorder="1" applyAlignment="1">
      <alignment vertical="center"/>
    </xf>
    <xf numFmtId="0" fontId="17" fillId="2" borderId="12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19" fillId="0" borderId="14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7" fillId="2" borderId="9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5" fillId="0" borderId="26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26" fillId="0" borderId="17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4" fillId="2" borderId="17" xfId="0" applyFont="1" applyFill="1" applyBorder="1" applyAlignment="1">
      <alignment horizontal="center" vertical="top"/>
    </xf>
    <xf numFmtId="0" fontId="24" fillId="2" borderId="18" xfId="0" applyFont="1" applyFill="1" applyBorder="1" applyAlignment="1">
      <alignment horizontal="center" vertical="top"/>
    </xf>
    <xf numFmtId="0" fontId="24" fillId="2" borderId="19" xfId="0" applyFont="1" applyFill="1" applyBorder="1" applyAlignment="1">
      <alignment horizontal="center" vertical="top"/>
    </xf>
    <xf numFmtId="0" fontId="24" fillId="2" borderId="20" xfId="0" applyFont="1" applyFill="1" applyBorder="1" applyAlignment="1">
      <alignment horizontal="center" vertical="top"/>
    </xf>
    <xf numFmtId="0" fontId="24" fillId="2" borderId="0" xfId="0" applyFont="1" applyFill="1" applyAlignment="1">
      <alignment horizontal="center" vertical="top"/>
    </xf>
    <xf numFmtId="0" fontId="24" fillId="2" borderId="21" xfId="0" applyFont="1" applyFill="1" applyBorder="1" applyAlignment="1">
      <alignment horizontal="center" vertical="top"/>
    </xf>
    <xf numFmtId="0" fontId="25" fillId="2" borderId="22" xfId="0" applyFont="1" applyFill="1" applyBorder="1" applyAlignment="1">
      <alignment horizontal="center" vertical="top"/>
    </xf>
    <xf numFmtId="0" fontId="25" fillId="2" borderId="23" xfId="0" applyFont="1" applyFill="1" applyBorder="1" applyAlignment="1">
      <alignment horizontal="center" vertical="top"/>
    </xf>
    <xf numFmtId="0" fontId="25" fillId="2" borderId="24" xfId="0" applyFont="1" applyFill="1" applyBorder="1" applyAlignment="1">
      <alignment horizontal="center" vertical="top"/>
    </xf>
    <xf numFmtId="0" fontId="24" fillId="2" borderId="17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0" fontId="24" fillId="2" borderId="27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justify" vertical="center" wrapText="1"/>
    </xf>
    <xf numFmtId="0" fontId="22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zoomScale="110" zoomScaleNormal="110" workbookViewId="0">
      <selection activeCell="E88" sqref="E88"/>
    </sheetView>
  </sheetViews>
  <sheetFormatPr baseColWidth="10" defaultRowHeight="15"/>
  <cols>
    <col min="1" max="1" width="42" customWidth="1"/>
    <col min="2" max="2" width="13.140625" customWidth="1"/>
    <col min="3" max="3" width="11.7109375" customWidth="1"/>
    <col min="4" max="4" width="41.5703125" customWidth="1"/>
    <col min="5" max="5" width="13" customWidth="1"/>
    <col min="6" max="6" width="11.7109375" customWidth="1"/>
  </cols>
  <sheetData>
    <row r="1" spans="1:6">
      <c r="A1" s="206" t="s">
        <v>345</v>
      </c>
      <c r="B1" s="207"/>
      <c r="C1" s="207"/>
      <c r="D1" s="207"/>
      <c r="E1" s="207"/>
      <c r="F1" s="208"/>
    </row>
    <row r="2" spans="1:6">
      <c r="A2" s="209" t="s">
        <v>0</v>
      </c>
      <c r="B2" s="210"/>
      <c r="C2" s="210"/>
      <c r="D2" s="210"/>
      <c r="E2" s="210"/>
      <c r="F2" s="211"/>
    </row>
    <row r="3" spans="1:6">
      <c r="A3" s="209" t="s">
        <v>506</v>
      </c>
      <c r="B3" s="210"/>
      <c r="C3" s="210"/>
      <c r="D3" s="210"/>
      <c r="E3" s="210"/>
      <c r="F3" s="211"/>
    </row>
    <row r="4" spans="1:6">
      <c r="A4" s="212" t="s">
        <v>1</v>
      </c>
      <c r="B4" s="213"/>
      <c r="C4" s="213"/>
      <c r="D4" s="213"/>
      <c r="E4" s="213"/>
      <c r="F4" s="214"/>
    </row>
    <row r="5" spans="1:6" ht="15" customHeight="1">
      <c r="A5" s="215" t="s">
        <v>2</v>
      </c>
      <c r="B5" s="218" t="s">
        <v>507</v>
      </c>
      <c r="C5" s="46" t="s">
        <v>3</v>
      </c>
      <c r="D5" s="221" t="s">
        <v>2</v>
      </c>
      <c r="E5" s="218" t="s">
        <v>507</v>
      </c>
      <c r="F5" s="46" t="s">
        <v>3</v>
      </c>
    </row>
    <row r="6" spans="1:6">
      <c r="A6" s="216"/>
      <c r="B6" s="219"/>
      <c r="C6" s="47" t="s">
        <v>4</v>
      </c>
      <c r="D6" s="222"/>
      <c r="E6" s="219"/>
      <c r="F6" s="47" t="s">
        <v>4</v>
      </c>
    </row>
    <row r="7" spans="1:6">
      <c r="A7" s="217"/>
      <c r="B7" s="220"/>
      <c r="C7" s="48">
        <v>2023</v>
      </c>
      <c r="D7" s="223"/>
      <c r="E7" s="220"/>
      <c r="F7" s="48">
        <v>2023</v>
      </c>
    </row>
    <row r="8" spans="1:6">
      <c r="A8" s="59" t="s">
        <v>5</v>
      </c>
      <c r="B8" s="60"/>
      <c r="C8" s="60"/>
      <c r="D8" s="61" t="s">
        <v>6</v>
      </c>
      <c r="E8" s="62"/>
      <c r="F8" s="26"/>
    </row>
    <row r="9" spans="1:6">
      <c r="A9" s="63" t="s">
        <v>7</v>
      </c>
      <c r="B9" s="64"/>
      <c r="C9" s="64"/>
      <c r="D9" s="65" t="s">
        <v>8</v>
      </c>
      <c r="E9" s="66"/>
      <c r="F9" s="66"/>
    </row>
    <row r="10" spans="1:6">
      <c r="A10" s="66" t="s">
        <v>9</v>
      </c>
      <c r="B10" s="49">
        <f>SUM(B11:B17)</f>
        <v>19784870</v>
      </c>
      <c r="C10" s="49">
        <f>SUM(C11:C17)</f>
        <v>11917797</v>
      </c>
      <c r="D10" s="67" t="s">
        <v>10</v>
      </c>
      <c r="E10" s="49">
        <f>SUM(E11:E19)</f>
        <v>339990</v>
      </c>
      <c r="F10" s="49">
        <f>SUM(F11:F19)</f>
        <v>270243</v>
      </c>
    </row>
    <row r="11" spans="1:6">
      <c r="A11" s="66" t="s">
        <v>346</v>
      </c>
      <c r="B11" s="49">
        <v>0</v>
      </c>
      <c r="C11" s="49">
        <v>0</v>
      </c>
      <c r="D11" s="67" t="s">
        <v>376</v>
      </c>
      <c r="E11" s="205">
        <v>142394</v>
      </c>
      <c r="F11" s="49">
        <v>380</v>
      </c>
    </row>
    <row r="12" spans="1:6">
      <c r="A12" s="66" t="s">
        <v>347</v>
      </c>
      <c r="B12" s="49">
        <v>19784870</v>
      </c>
      <c r="C12" s="49">
        <v>11917797</v>
      </c>
      <c r="D12" s="67" t="s">
        <v>377</v>
      </c>
      <c r="E12" s="49">
        <v>46373</v>
      </c>
      <c r="F12" s="49">
        <v>0</v>
      </c>
    </row>
    <row r="13" spans="1:6">
      <c r="A13" s="66" t="s">
        <v>348</v>
      </c>
      <c r="B13" s="49">
        <v>0</v>
      </c>
      <c r="C13" s="49">
        <v>0</v>
      </c>
      <c r="D13" s="67" t="s">
        <v>378</v>
      </c>
      <c r="E13" s="49">
        <v>0</v>
      </c>
      <c r="F13" s="49">
        <v>0</v>
      </c>
    </row>
    <row r="14" spans="1:6">
      <c r="A14" s="66" t="s">
        <v>349</v>
      </c>
      <c r="B14" s="49">
        <v>0</v>
      </c>
      <c r="C14" s="49">
        <v>0</v>
      </c>
      <c r="D14" s="67" t="s">
        <v>379</v>
      </c>
      <c r="E14" s="49">
        <v>0</v>
      </c>
      <c r="F14" s="49">
        <v>0</v>
      </c>
    </row>
    <row r="15" spans="1:6">
      <c r="A15" s="66" t="s">
        <v>350</v>
      </c>
      <c r="B15" s="49">
        <v>0</v>
      </c>
      <c r="C15" s="49">
        <v>0</v>
      </c>
      <c r="D15" s="67" t="s">
        <v>380</v>
      </c>
      <c r="E15" s="49">
        <v>0</v>
      </c>
      <c r="F15" s="49">
        <v>0</v>
      </c>
    </row>
    <row r="16" spans="1:6" ht="16.5">
      <c r="A16" s="66" t="s">
        <v>351</v>
      </c>
      <c r="B16" s="49">
        <v>0</v>
      </c>
      <c r="C16" s="49">
        <v>0</v>
      </c>
      <c r="D16" s="67" t="s">
        <v>381</v>
      </c>
      <c r="E16" s="49">
        <v>0</v>
      </c>
      <c r="F16" s="49">
        <v>0</v>
      </c>
    </row>
    <row r="17" spans="1:6">
      <c r="A17" s="66" t="s">
        <v>352</v>
      </c>
      <c r="B17" s="49">
        <v>0</v>
      </c>
      <c r="C17" s="49">
        <v>0</v>
      </c>
      <c r="D17" s="67" t="s">
        <v>382</v>
      </c>
      <c r="E17" s="49">
        <v>151223</v>
      </c>
      <c r="F17" s="49">
        <v>269863</v>
      </c>
    </row>
    <row r="18" spans="1:6">
      <c r="A18" s="15" t="s">
        <v>11</v>
      </c>
      <c r="B18" s="49">
        <f>SUM(B19:B25)</f>
        <v>150663832</v>
      </c>
      <c r="C18" s="49">
        <f>SUM(C19:C25)</f>
        <v>152981085</v>
      </c>
      <c r="D18" s="67" t="s">
        <v>383</v>
      </c>
      <c r="E18" s="49">
        <v>0</v>
      </c>
      <c r="F18" s="49">
        <v>0</v>
      </c>
    </row>
    <row r="19" spans="1:6">
      <c r="A19" s="66" t="s">
        <v>353</v>
      </c>
      <c r="B19" s="49">
        <v>0</v>
      </c>
      <c r="C19" s="49">
        <v>0</v>
      </c>
      <c r="D19" s="67" t="s">
        <v>384</v>
      </c>
      <c r="E19" s="49">
        <v>0</v>
      </c>
      <c r="F19" s="49">
        <v>0</v>
      </c>
    </row>
    <row r="20" spans="1:6">
      <c r="A20" s="66" t="s">
        <v>354</v>
      </c>
      <c r="B20" s="49">
        <v>150663832</v>
      </c>
      <c r="C20" s="49">
        <v>152981085</v>
      </c>
      <c r="D20" s="67" t="s">
        <v>12</v>
      </c>
      <c r="E20" s="49">
        <f>SUM(E21:E23)</f>
        <v>0</v>
      </c>
      <c r="F20" s="49">
        <f>SUM(F21:F23)</f>
        <v>0</v>
      </c>
    </row>
    <row r="21" spans="1:6">
      <c r="A21" s="66" t="s">
        <v>355</v>
      </c>
      <c r="B21" s="49">
        <v>0</v>
      </c>
      <c r="C21" s="49">
        <v>0</v>
      </c>
      <c r="D21" s="67" t="s">
        <v>385</v>
      </c>
      <c r="E21" s="49">
        <v>0</v>
      </c>
      <c r="F21" s="49">
        <v>0</v>
      </c>
    </row>
    <row r="22" spans="1:6" ht="16.5">
      <c r="A22" s="66" t="s">
        <v>356</v>
      </c>
      <c r="B22" s="49">
        <v>0</v>
      </c>
      <c r="C22" s="49"/>
      <c r="D22" s="67" t="s">
        <v>386</v>
      </c>
      <c r="E22" s="49">
        <v>0</v>
      </c>
      <c r="F22" s="49">
        <v>0</v>
      </c>
    </row>
    <row r="23" spans="1:6">
      <c r="A23" s="66" t="s">
        <v>357</v>
      </c>
      <c r="B23" s="49">
        <v>0</v>
      </c>
      <c r="C23" s="49">
        <v>0</v>
      </c>
      <c r="D23" s="67" t="s">
        <v>387</v>
      </c>
      <c r="E23" s="49">
        <v>0</v>
      </c>
      <c r="F23" s="49">
        <v>0</v>
      </c>
    </row>
    <row r="24" spans="1:6">
      <c r="A24" s="66" t="s">
        <v>358</v>
      </c>
      <c r="B24" s="49">
        <v>0</v>
      </c>
      <c r="C24" s="49">
        <v>0</v>
      </c>
      <c r="D24" s="67" t="s">
        <v>13</v>
      </c>
      <c r="E24" s="49">
        <f>SUM(E25:E26)</f>
        <v>0</v>
      </c>
      <c r="F24" s="49">
        <f>SUM(F25:F26)</f>
        <v>0</v>
      </c>
    </row>
    <row r="25" spans="1:6">
      <c r="A25" s="66" t="s">
        <v>359</v>
      </c>
      <c r="B25" s="49">
        <v>0</v>
      </c>
      <c r="C25" s="49">
        <v>0</v>
      </c>
      <c r="D25" s="67" t="s">
        <v>388</v>
      </c>
      <c r="E25" s="49">
        <v>0</v>
      </c>
      <c r="F25" s="49">
        <v>0</v>
      </c>
    </row>
    <row r="26" spans="1:6">
      <c r="A26" s="66" t="s">
        <v>14</v>
      </c>
      <c r="B26" s="49">
        <f>SUM(B27:B31)</f>
        <v>0</v>
      </c>
      <c r="C26" s="49">
        <f>SUM(C27:C31)</f>
        <v>0</v>
      </c>
      <c r="D26" s="67" t="s">
        <v>389</v>
      </c>
      <c r="E26" s="49">
        <v>0</v>
      </c>
      <c r="F26" s="49">
        <v>0</v>
      </c>
    </row>
    <row r="27" spans="1:6" ht="16.5">
      <c r="A27" s="66" t="s">
        <v>360</v>
      </c>
      <c r="B27" s="49">
        <v>0</v>
      </c>
      <c r="C27" s="49">
        <v>0</v>
      </c>
      <c r="D27" s="67" t="s">
        <v>15</v>
      </c>
      <c r="E27" s="49">
        <v>0</v>
      </c>
      <c r="F27" s="49">
        <v>0</v>
      </c>
    </row>
    <row r="28" spans="1:6" ht="16.5">
      <c r="A28" s="66" t="s">
        <v>361</v>
      </c>
      <c r="B28" s="49">
        <v>0</v>
      </c>
      <c r="C28" s="49">
        <v>0</v>
      </c>
      <c r="D28" s="67" t="s">
        <v>16</v>
      </c>
      <c r="E28" s="49">
        <f>SUM(E29:E31)</f>
        <v>0</v>
      </c>
      <c r="F28" s="49">
        <f>SUM(F29:F31)</f>
        <v>0</v>
      </c>
    </row>
    <row r="29" spans="1:6" ht="16.5">
      <c r="A29" s="66" t="s">
        <v>362</v>
      </c>
      <c r="B29" s="49">
        <v>0</v>
      </c>
      <c r="C29" s="49">
        <v>0</v>
      </c>
      <c r="D29" s="67" t="s">
        <v>390</v>
      </c>
      <c r="E29" s="49">
        <v>0</v>
      </c>
      <c r="F29" s="49">
        <v>0</v>
      </c>
    </row>
    <row r="30" spans="1:6">
      <c r="A30" s="66" t="s">
        <v>363</v>
      </c>
      <c r="B30" s="49">
        <v>0</v>
      </c>
      <c r="C30" s="49">
        <v>0</v>
      </c>
      <c r="D30" s="67" t="s">
        <v>391</v>
      </c>
      <c r="E30" s="49">
        <v>0</v>
      </c>
      <c r="F30" s="49">
        <v>0</v>
      </c>
    </row>
    <row r="31" spans="1:6">
      <c r="A31" s="66" t="s">
        <v>364</v>
      </c>
      <c r="B31" s="49">
        <v>0</v>
      </c>
      <c r="C31" s="49">
        <v>0</v>
      </c>
      <c r="D31" s="67" t="s">
        <v>392</v>
      </c>
      <c r="E31" s="49">
        <v>0</v>
      </c>
      <c r="F31" s="49">
        <v>0</v>
      </c>
    </row>
    <row r="32" spans="1:6" ht="16.5">
      <c r="A32" s="66" t="s">
        <v>17</v>
      </c>
      <c r="B32" s="49">
        <f>SUM(B33:B37)</f>
        <v>0</v>
      </c>
      <c r="C32" s="49">
        <f>SUM(C33:C37)</f>
        <v>0</v>
      </c>
      <c r="D32" s="67" t="s">
        <v>18</v>
      </c>
      <c r="E32" s="49">
        <f>SUM(E33:E38)</f>
        <v>4020768</v>
      </c>
      <c r="F32" s="49">
        <f>SUM(F33:F38)</f>
        <v>3511460</v>
      </c>
    </row>
    <row r="33" spans="1:6">
      <c r="A33" s="66" t="s">
        <v>365</v>
      </c>
      <c r="B33" s="49">
        <v>0</v>
      </c>
      <c r="C33" s="49">
        <v>0</v>
      </c>
      <c r="D33" s="67" t="s">
        <v>393</v>
      </c>
      <c r="E33" s="49">
        <v>85160</v>
      </c>
      <c r="F33" s="49">
        <v>85160</v>
      </c>
    </row>
    <row r="34" spans="1:6">
      <c r="A34" s="66" t="s">
        <v>366</v>
      </c>
      <c r="B34" s="49">
        <v>0</v>
      </c>
      <c r="C34" s="49">
        <v>0</v>
      </c>
      <c r="D34" s="67" t="s">
        <v>394</v>
      </c>
      <c r="E34" s="49">
        <v>42271</v>
      </c>
      <c r="F34" s="49">
        <v>26821</v>
      </c>
    </row>
    <row r="35" spans="1:6">
      <c r="A35" s="66" t="s">
        <v>367</v>
      </c>
      <c r="B35" s="49">
        <v>0</v>
      </c>
      <c r="C35" s="49">
        <v>0</v>
      </c>
      <c r="D35" s="67" t="s">
        <v>395</v>
      </c>
      <c r="E35" s="49">
        <v>3893337</v>
      </c>
      <c r="F35" s="49">
        <v>3399479</v>
      </c>
    </row>
    <row r="36" spans="1:6" ht="16.5">
      <c r="A36" s="66" t="s">
        <v>368</v>
      </c>
      <c r="B36" s="49">
        <v>0</v>
      </c>
      <c r="C36" s="49">
        <v>0</v>
      </c>
      <c r="D36" s="67" t="s">
        <v>396</v>
      </c>
      <c r="E36" s="49">
        <v>0</v>
      </c>
      <c r="F36" s="49">
        <v>0</v>
      </c>
    </row>
    <row r="37" spans="1:6" ht="16.5">
      <c r="A37" s="66" t="s">
        <v>369</v>
      </c>
      <c r="B37" s="49">
        <v>0</v>
      </c>
      <c r="C37" s="49">
        <v>0</v>
      </c>
      <c r="D37" s="67" t="s">
        <v>397</v>
      </c>
      <c r="E37" s="49">
        <v>0</v>
      </c>
      <c r="F37" s="49">
        <v>0</v>
      </c>
    </row>
    <row r="38" spans="1:6">
      <c r="A38" s="66" t="s">
        <v>19</v>
      </c>
      <c r="B38" s="49">
        <v>0</v>
      </c>
      <c r="C38" s="49">
        <v>0</v>
      </c>
      <c r="D38" s="67" t="s">
        <v>398</v>
      </c>
      <c r="E38" s="49">
        <v>0</v>
      </c>
      <c r="F38" s="49">
        <v>0</v>
      </c>
    </row>
    <row r="39" spans="1:6">
      <c r="A39" s="66" t="s">
        <v>20</v>
      </c>
      <c r="B39" s="49">
        <f>SUM(B40:B41)</f>
        <v>0</v>
      </c>
      <c r="C39" s="49">
        <f>SUM(C40:C41)</f>
        <v>0</v>
      </c>
      <c r="D39" s="67" t="s">
        <v>21</v>
      </c>
      <c r="E39" s="49">
        <f>SUM(E40:E42)</f>
        <v>0</v>
      </c>
      <c r="F39" s="49">
        <f>SUM(F40:F42)</f>
        <v>0</v>
      </c>
    </row>
    <row r="40" spans="1:6" ht="16.5">
      <c r="A40" s="66" t="s">
        <v>370</v>
      </c>
      <c r="B40" s="49">
        <v>0</v>
      </c>
      <c r="C40" s="49">
        <v>0</v>
      </c>
      <c r="D40" s="67" t="s">
        <v>399</v>
      </c>
      <c r="E40" s="49">
        <v>0</v>
      </c>
      <c r="F40" s="49">
        <v>0</v>
      </c>
    </row>
    <row r="41" spans="1:6">
      <c r="A41" s="66" t="s">
        <v>371</v>
      </c>
      <c r="B41" s="49">
        <v>0</v>
      </c>
      <c r="C41" s="49">
        <v>0</v>
      </c>
      <c r="D41" s="67" t="s">
        <v>400</v>
      </c>
      <c r="E41" s="49">
        <v>0</v>
      </c>
      <c r="F41" s="49">
        <v>0</v>
      </c>
    </row>
    <row r="42" spans="1:6">
      <c r="A42" s="66" t="s">
        <v>22</v>
      </c>
      <c r="B42" s="49">
        <f>SUM(B43:B46)</f>
        <v>0</v>
      </c>
      <c r="C42" s="49">
        <f>SUM(C43:C46)</f>
        <v>0</v>
      </c>
      <c r="D42" s="67" t="s">
        <v>401</v>
      </c>
      <c r="E42" s="49">
        <v>0</v>
      </c>
      <c r="F42" s="49">
        <v>0</v>
      </c>
    </row>
    <row r="43" spans="1:6">
      <c r="A43" s="66" t="s">
        <v>372</v>
      </c>
      <c r="B43" s="49">
        <v>0</v>
      </c>
      <c r="C43" s="49">
        <v>0</v>
      </c>
      <c r="D43" s="67" t="s">
        <v>23</v>
      </c>
      <c r="E43" s="49">
        <f>SUM(E44:E46)</f>
        <v>9489</v>
      </c>
      <c r="F43" s="49">
        <f>SUM(F44:F46)</f>
        <v>34308</v>
      </c>
    </row>
    <row r="44" spans="1:6">
      <c r="A44" s="66" t="s">
        <v>373</v>
      </c>
      <c r="B44" s="49">
        <v>0</v>
      </c>
      <c r="C44" s="49">
        <v>0</v>
      </c>
      <c r="D44" s="67" t="s">
        <v>402</v>
      </c>
      <c r="E44" s="49">
        <v>0</v>
      </c>
      <c r="F44" s="49">
        <v>0</v>
      </c>
    </row>
    <row r="45" spans="1:6" ht="16.5">
      <c r="A45" s="66" t="s">
        <v>374</v>
      </c>
      <c r="B45" s="49">
        <v>0</v>
      </c>
      <c r="C45" s="49">
        <v>0</v>
      </c>
      <c r="D45" s="67" t="s">
        <v>403</v>
      </c>
      <c r="E45" s="49">
        <v>0</v>
      </c>
      <c r="F45" s="49">
        <v>0</v>
      </c>
    </row>
    <row r="46" spans="1:6">
      <c r="A46" s="66" t="s">
        <v>375</v>
      </c>
      <c r="B46" s="49">
        <v>0</v>
      </c>
      <c r="C46" s="49">
        <v>0</v>
      </c>
      <c r="D46" s="67" t="s">
        <v>404</v>
      </c>
      <c r="E46" s="49">
        <v>9489</v>
      </c>
      <c r="F46" s="49">
        <v>34308</v>
      </c>
    </row>
    <row r="47" spans="1:6">
      <c r="A47" s="68"/>
      <c r="B47" s="49"/>
      <c r="C47" s="49"/>
      <c r="D47" s="69"/>
      <c r="E47" s="49"/>
      <c r="F47" s="49"/>
    </row>
    <row r="48" spans="1:6" ht="16.5">
      <c r="A48" s="63" t="s">
        <v>24</v>
      </c>
      <c r="B48" s="49">
        <f>+B10+B18+B26+B32+B38+B39+B42</f>
        <v>170448702</v>
      </c>
      <c r="C48" s="49">
        <f>+C10+C18+C26+C32+C38+C39+C42</f>
        <v>164898882</v>
      </c>
      <c r="D48" s="65" t="s">
        <v>25</v>
      </c>
      <c r="E48" s="49">
        <f>+E10+E20+E24+E27+E28+E32+E39+E43</f>
        <v>4370247</v>
      </c>
      <c r="F48" s="49">
        <f>+F10+F20+F24+F27+F28+F32+F39+F43</f>
        <v>3816011</v>
      </c>
    </row>
    <row r="49" spans="1:7">
      <c r="A49" s="70"/>
      <c r="B49" s="53"/>
      <c r="C49" s="53"/>
      <c r="D49" s="71"/>
      <c r="E49" s="54"/>
      <c r="F49" s="54"/>
    </row>
    <row r="50" spans="1:7">
      <c r="A50" s="72"/>
      <c r="B50" s="56"/>
      <c r="C50" s="56"/>
      <c r="D50" s="30"/>
      <c r="E50" s="162"/>
      <c r="F50" s="162"/>
    </row>
    <row r="51" spans="1:7">
      <c r="A51" s="30"/>
      <c r="B51" s="56"/>
      <c r="C51" s="56"/>
      <c r="D51" s="30"/>
      <c r="E51" s="56"/>
      <c r="F51" s="162"/>
    </row>
    <row r="52" spans="1:7">
      <c r="A52" s="59" t="s">
        <v>26</v>
      </c>
      <c r="B52" s="161"/>
      <c r="C52" s="161"/>
      <c r="D52" s="61" t="s">
        <v>27</v>
      </c>
      <c r="E52" s="163"/>
      <c r="F52" s="163"/>
    </row>
    <row r="53" spans="1:7">
      <c r="A53" s="66" t="s">
        <v>28</v>
      </c>
      <c r="B53" s="49">
        <v>20000000</v>
      </c>
      <c r="C53" s="49">
        <v>20000000</v>
      </c>
      <c r="D53" s="67" t="s">
        <v>29</v>
      </c>
      <c r="E53" s="49">
        <v>0</v>
      </c>
      <c r="F53" s="49">
        <v>0</v>
      </c>
    </row>
    <row r="54" spans="1:7">
      <c r="A54" s="66" t="s">
        <v>30</v>
      </c>
      <c r="B54" s="49">
        <v>0</v>
      </c>
      <c r="C54" s="49">
        <v>0</v>
      </c>
      <c r="D54" s="67" t="s">
        <v>31</v>
      </c>
      <c r="E54" s="49">
        <v>0</v>
      </c>
      <c r="F54" s="49">
        <v>0</v>
      </c>
    </row>
    <row r="55" spans="1:7">
      <c r="A55" s="66" t="s">
        <v>32</v>
      </c>
      <c r="B55" s="49">
        <v>0</v>
      </c>
      <c r="C55" s="49">
        <v>0</v>
      </c>
      <c r="D55" s="67" t="s">
        <v>33</v>
      </c>
      <c r="E55" s="49">
        <v>0</v>
      </c>
      <c r="F55" s="49">
        <v>0</v>
      </c>
    </row>
    <row r="56" spans="1:7">
      <c r="A56" s="66" t="s">
        <v>34</v>
      </c>
      <c r="B56" s="49">
        <v>6565268</v>
      </c>
      <c r="C56" s="49">
        <v>6471979</v>
      </c>
      <c r="D56" s="67" t="s">
        <v>35</v>
      </c>
      <c r="E56" s="49">
        <v>21307414</v>
      </c>
      <c r="F56" s="49">
        <v>21307414</v>
      </c>
    </row>
    <row r="57" spans="1:7" ht="16.5">
      <c r="A57" s="66" t="s">
        <v>36</v>
      </c>
      <c r="B57" s="49">
        <v>204845</v>
      </c>
      <c r="C57" s="49">
        <v>204845</v>
      </c>
      <c r="D57" s="67" t="s">
        <v>37</v>
      </c>
      <c r="E57" s="49">
        <v>2269089</v>
      </c>
      <c r="F57" s="49">
        <v>2269089</v>
      </c>
      <c r="G57" s="29"/>
    </row>
    <row r="58" spans="1:7">
      <c r="A58" s="66" t="s">
        <v>38</v>
      </c>
      <c r="B58" s="49">
        <v>-4883115</v>
      </c>
      <c r="C58" s="49">
        <v>-3939772</v>
      </c>
      <c r="D58" s="67" t="s">
        <v>39</v>
      </c>
      <c r="E58" s="49">
        <v>0</v>
      </c>
      <c r="F58" s="49">
        <v>0</v>
      </c>
      <c r="G58" s="29"/>
    </row>
    <row r="59" spans="1:7">
      <c r="A59" s="66" t="s">
        <v>40</v>
      </c>
      <c r="B59" s="49">
        <v>0</v>
      </c>
      <c r="C59" s="49">
        <v>0</v>
      </c>
      <c r="D59" s="69"/>
      <c r="E59" s="49"/>
      <c r="F59" s="49"/>
    </row>
    <row r="60" spans="1:7" ht="16.5">
      <c r="A60" s="66" t="s">
        <v>41</v>
      </c>
      <c r="B60" s="49">
        <v>0</v>
      </c>
      <c r="C60" s="49">
        <v>0</v>
      </c>
      <c r="D60" s="65" t="s">
        <v>42</v>
      </c>
      <c r="E60" s="49">
        <f>SUM(E53:E58)</f>
        <v>23576503</v>
      </c>
      <c r="F60" s="49">
        <f>SUM(F53:F58)</f>
        <v>23576503</v>
      </c>
    </row>
    <row r="61" spans="1:7">
      <c r="A61" s="66" t="s">
        <v>43</v>
      </c>
      <c r="B61" s="49">
        <v>0</v>
      </c>
      <c r="C61" s="49">
        <v>0</v>
      </c>
      <c r="D61" s="69"/>
      <c r="E61" s="49"/>
      <c r="F61" s="49"/>
    </row>
    <row r="62" spans="1:7">
      <c r="A62" s="68"/>
      <c r="B62" s="49"/>
      <c r="C62" s="49"/>
      <c r="D62" s="65" t="s">
        <v>44</v>
      </c>
      <c r="E62" s="49">
        <f>+E48+E60</f>
        <v>27946750</v>
      </c>
      <c r="F62" s="49">
        <f>+F48+F60</f>
        <v>27392514</v>
      </c>
    </row>
    <row r="63" spans="1:7" ht="16.5">
      <c r="A63" s="63" t="s">
        <v>45</v>
      </c>
      <c r="B63" s="49">
        <f>SUM(B53:B61)</f>
        <v>21886998</v>
      </c>
      <c r="C63" s="49">
        <f>SUM(C53:C61)</f>
        <v>22737052</v>
      </c>
      <c r="D63" s="69"/>
      <c r="E63" s="49"/>
      <c r="F63" s="49"/>
    </row>
    <row r="64" spans="1:7">
      <c r="A64" s="68"/>
      <c r="B64" s="49"/>
      <c r="C64" s="49"/>
      <c r="D64" s="65" t="s">
        <v>46</v>
      </c>
      <c r="E64" s="49"/>
      <c r="F64" s="49"/>
    </row>
    <row r="65" spans="1:6">
      <c r="A65" s="63" t="s">
        <v>47</v>
      </c>
      <c r="B65" s="201">
        <f>+B48+B63</f>
        <v>192335700</v>
      </c>
      <c r="C65" s="201">
        <f>+C48+C63</f>
        <v>187635934</v>
      </c>
      <c r="D65" s="69"/>
      <c r="E65" s="49"/>
      <c r="F65" s="49"/>
    </row>
    <row r="66" spans="1:6" ht="16.5">
      <c r="A66" s="68"/>
      <c r="B66" s="49"/>
      <c r="C66" s="49"/>
      <c r="D66" s="65" t="s">
        <v>48</v>
      </c>
      <c r="E66" s="49">
        <f>SUM(E67:E69)</f>
        <v>117518250</v>
      </c>
      <c r="F66" s="49">
        <f>SUM(F67:F69)</f>
        <v>117518250</v>
      </c>
    </row>
    <row r="67" spans="1:6">
      <c r="A67" s="68"/>
      <c r="B67" s="49"/>
      <c r="C67" s="49"/>
      <c r="D67" s="67" t="s">
        <v>49</v>
      </c>
      <c r="E67" s="49">
        <v>117518250</v>
      </c>
      <c r="F67" s="49">
        <v>117518250</v>
      </c>
    </row>
    <row r="68" spans="1:6">
      <c r="A68" s="68"/>
      <c r="B68" s="49"/>
      <c r="C68" s="49"/>
      <c r="D68" s="67" t="s">
        <v>50</v>
      </c>
      <c r="E68" s="49">
        <v>0</v>
      </c>
      <c r="F68" s="49">
        <v>0</v>
      </c>
    </row>
    <row r="69" spans="1:6">
      <c r="A69" s="68"/>
      <c r="B69" s="49"/>
      <c r="C69" s="49"/>
      <c r="D69" s="67" t="s">
        <v>51</v>
      </c>
      <c r="E69" s="49">
        <v>0</v>
      </c>
      <c r="F69" s="49">
        <v>0</v>
      </c>
    </row>
    <row r="70" spans="1:6">
      <c r="A70" s="68"/>
      <c r="B70" s="49"/>
      <c r="C70" s="49"/>
      <c r="D70" s="69"/>
      <c r="E70" s="49"/>
      <c r="F70" s="49"/>
    </row>
    <row r="71" spans="1:6" ht="16.5">
      <c r="A71" s="68"/>
      <c r="B71" s="49"/>
      <c r="C71" s="49"/>
      <c r="D71" s="65" t="s">
        <v>52</v>
      </c>
      <c r="E71" s="49">
        <f>SUM(E72:E76)</f>
        <v>46870700</v>
      </c>
      <c r="F71" s="49">
        <f>SUM(F72:F76)</f>
        <v>42725170</v>
      </c>
    </row>
    <row r="72" spans="1:6">
      <c r="A72" s="68"/>
      <c r="B72" s="49"/>
      <c r="C72" s="49"/>
      <c r="D72" s="67" t="s">
        <v>53</v>
      </c>
      <c r="E72" s="49">
        <v>4569865</v>
      </c>
      <c r="F72" s="49">
        <v>3558237</v>
      </c>
    </row>
    <row r="73" spans="1:6">
      <c r="A73" s="68"/>
      <c r="B73" s="49"/>
      <c r="C73" s="49"/>
      <c r="D73" s="67" t="s">
        <v>54</v>
      </c>
      <c r="E73" s="49">
        <v>36665118</v>
      </c>
      <c r="F73" s="49">
        <v>33624505</v>
      </c>
    </row>
    <row r="74" spans="1:6">
      <c r="A74" s="68"/>
      <c r="B74" s="49"/>
      <c r="C74" s="49"/>
      <c r="D74" s="67" t="s">
        <v>55</v>
      </c>
      <c r="E74" s="49">
        <v>0</v>
      </c>
      <c r="F74" s="49">
        <v>0</v>
      </c>
    </row>
    <row r="75" spans="1:6">
      <c r="A75" s="68"/>
      <c r="B75" s="49"/>
      <c r="C75" s="49"/>
      <c r="D75" s="67" t="s">
        <v>56</v>
      </c>
      <c r="E75" s="49">
        <v>0</v>
      </c>
      <c r="F75" s="49">
        <v>0</v>
      </c>
    </row>
    <row r="76" spans="1:6">
      <c r="A76" s="68"/>
      <c r="B76" s="49"/>
      <c r="C76" s="49"/>
      <c r="D76" s="67" t="s">
        <v>57</v>
      </c>
      <c r="E76" s="49">
        <v>5635717</v>
      </c>
      <c r="F76" s="49">
        <v>5542428</v>
      </c>
    </row>
    <row r="77" spans="1:6">
      <c r="A77" s="68"/>
      <c r="B77" s="49"/>
      <c r="C77" s="49"/>
      <c r="D77" s="69"/>
      <c r="E77" s="49"/>
      <c r="F77" s="49"/>
    </row>
    <row r="78" spans="1:6" ht="16.5">
      <c r="A78" s="68"/>
      <c r="B78" s="49"/>
      <c r="C78" s="49"/>
      <c r="D78" s="65" t="s">
        <v>58</v>
      </c>
      <c r="E78" s="49">
        <f>SUM(E79:E80)</f>
        <v>0</v>
      </c>
      <c r="F78" s="49">
        <f>SUM(F79:F80)</f>
        <v>0</v>
      </c>
    </row>
    <row r="79" spans="1:6">
      <c r="A79" s="68"/>
      <c r="B79" s="49"/>
      <c r="C79" s="49"/>
      <c r="D79" s="67" t="s">
        <v>59</v>
      </c>
      <c r="E79" s="49">
        <v>0</v>
      </c>
      <c r="F79" s="49">
        <v>0</v>
      </c>
    </row>
    <row r="80" spans="1:6">
      <c r="A80" s="68"/>
      <c r="B80" s="49"/>
      <c r="C80" s="49"/>
      <c r="D80" s="67" t="s">
        <v>60</v>
      </c>
      <c r="E80" s="49">
        <v>0</v>
      </c>
      <c r="F80" s="49">
        <v>0</v>
      </c>
    </row>
    <row r="81" spans="1:9">
      <c r="A81" s="68"/>
      <c r="B81" s="49"/>
      <c r="C81" s="49"/>
      <c r="D81" s="69"/>
      <c r="E81" s="49"/>
      <c r="F81" s="49"/>
    </row>
    <row r="82" spans="1:9">
      <c r="A82" s="68"/>
      <c r="B82" s="49"/>
      <c r="C82" s="49"/>
      <c r="D82" s="65" t="s">
        <v>61</v>
      </c>
      <c r="E82" s="49">
        <f>+E66+E71+E78</f>
        <v>164388950</v>
      </c>
      <c r="F82" s="49">
        <f>+F66+F71+F78</f>
        <v>160243420</v>
      </c>
      <c r="H82" s="29"/>
    </row>
    <row r="83" spans="1:9">
      <c r="A83" s="68"/>
      <c r="B83" s="49"/>
      <c r="C83" s="49"/>
      <c r="D83" s="69"/>
      <c r="E83" s="49"/>
      <c r="F83" s="49"/>
    </row>
    <row r="84" spans="1:9" ht="16.5">
      <c r="A84" s="68"/>
      <c r="B84" s="49"/>
      <c r="C84" s="49"/>
      <c r="D84" s="65" t="s">
        <v>62</v>
      </c>
      <c r="E84" s="201">
        <f>+E62+E82</f>
        <v>192335700</v>
      </c>
      <c r="F84" s="201">
        <f>+F62+F82</f>
        <v>187635934</v>
      </c>
    </row>
    <row r="85" spans="1:9">
      <c r="A85" s="68"/>
      <c r="B85" s="49"/>
      <c r="C85" s="49"/>
      <c r="D85" s="69"/>
      <c r="E85" s="45"/>
      <c r="F85" s="45"/>
    </row>
    <row r="86" spans="1:9">
      <c r="A86" s="68"/>
      <c r="B86" s="49"/>
      <c r="C86" s="49"/>
      <c r="D86" s="69"/>
      <c r="E86" s="45"/>
      <c r="F86" s="45"/>
    </row>
    <row r="87" spans="1:9">
      <c r="A87" s="2"/>
      <c r="B87" s="49"/>
      <c r="C87" s="49"/>
      <c r="D87" s="3"/>
      <c r="E87" s="20"/>
      <c r="F87" s="20"/>
    </row>
    <row r="88" spans="1:9">
      <c r="A88" s="4"/>
      <c r="B88" s="53"/>
      <c r="C88" s="53"/>
      <c r="D88" s="5"/>
      <c r="E88" s="21"/>
      <c r="F88" s="21"/>
      <c r="H88" s="32">
        <f>+B65-E84</f>
        <v>0</v>
      </c>
      <c r="I88" s="32">
        <f>+C65-F84</f>
        <v>0</v>
      </c>
    </row>
    <row r="89" spans="1:9">
      <c r="A89" s="22"/>
      <c r="B89" s="23"/>
      <c r="C89" s="23"/>
      <c r="D89" s="22"/>
      <c r="E89" s="24"/>
      <c r="F89" s="24"/>
      <c r="H89" s="29"/>
    </row>
    <row r="90" spans="1:9">
      <c r="A90" s="22"/>
      <c r="B90" s="23"/>
      <c r="C90" s="23"/>
      <c r="D90" s="22"/>
      <c r="E90" s="23"/>
      <c r="F90" s="24"/>
    </row>
    <row r="91" spans="1:9">
      <c r="A91" s="22"/>
      <c r="B91" s="23"/>
      <c r="C91" s="23"/>
      <c r="D91" s="22"/>
      <c r="E91" s="24"/>
      <c r="F91" s="24"/>
    </row>
    <row r="94" spans="1:9">
      <c r="A94" s="224" t="s">
        <v>413</v>
      </c>
      <c r="B94" s="224"/>
      <c r="C94" s="224"/>
      <c r="D94" s="224" t="s">
        <v>413</v>
      </c>
      <c r="E94" s="224"/>
      <c r="F94" s="224"/>
    </row>
    <row r="95" spans="1:9">
      <c r="A95" s="225" t="s">
        <v>500</v>
      </c>
      <c r="B95" s="225"/>
      <c r="C95" s="225"/>
      <c r="D95" s="225" t="s">
        <v>503</v>
      </c>
      <c r="E95" s="225"/>
      <c r="F95" s="225"/>
    </row>
    <row r="96" spans="1:9">
      <c r="A96" s="225" t="s">
        <v>496</v>
      </c>
      <c r="B96" s="225"/>
      <c r="C96" s="225"/>
      <c r="D96" s="225" t="s">
        <v>504</v>
      </c>
      <c r="E96" s="225"/>
      <c r="F96" s="225"/>
    </row>
    <row r="97" spans="1:6">
      <c r="A97" s="57"/>
      <c r="B97" s="57"/>
      <c r="C97" s="57"/>
      <c r="D97" s="57"/>
      <c r="E97" s="57"/>
      <c r="F97" s="57"/>
    </row>
  </sheetData>
  <mergeCells count="14">
    <mergeCell ref="A94:C94"/>
    <mergeCell ref="D94:F94"/>
    <mergeCell ref="A95:C95"/>
    <mergeCell ref="A96:C96"/>
    <mergeCell ref="D95:F95"/>
    <mergeCell ref="D96:F96"/>
    <mergeCell ref="A1:F1"/>
    <mergeCell ref="A2:F2"/>
    <mergeCell ref="A3:F3"/>
    <mergeCell ref="A4:F4"/>
    <mergeCell ref="A5:A7"/>
    <mergeCell ref="B5:B7"/>
    <mergeCell ref="D5:D7"/>
    <mergeCell ref="E5:E7"/>
  </mergeCells>
  <pageMargins left="1.7322834645669292" right="1.8503937007874016" top="0.6692913385826772" bottom="0.51181102362204722" header="0.31496062992125984" footer="0.27559055118110237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zoomScale="120" zoomScaleNormal="120" workbookViewId="0">
      <pane ySplit="9" topLeftCell="A10" activePane="bottomLeft" state="frozen"/>
      <selection pane="bottomLeft" activeCell="D20" sqref="D20"/>
    </sheetView>
  </sheetViews>
  <sheetFormatPr baseColWidth="10" defaultRowHeight="15"/>
  <cols>
    <col min="1" max="1" width="3.140625" customWidth="1"/>
    <col min="2" max="2" width="21.28515625" customWidth="1"/>
  </cols>
  <sheetData>
    <row r="1" spans="1:9">
      <c r="A1" s="240" t="s">
        <v>345</v>
      </c>
      <c r="B1" s="241"/>
      <c r="C1" s="241"/>
      <c r="D1" s="241"/>
      <c r="E1" s="241"/>
      <c r="F1" s="241"/>
      <c r="G1" s="241"/>
      <c r="H1" s="241"/>
      <c r="I1" s="242"/>
    </row>
    <row r="2" spans="1:9">
      <c r="A2" s="240" t="s">
        <v>63</v>
      </c>
      <c r="B2" s="241"/>
      <c r="C2" s="241"/>
      <c r="D2" s="241"/>
      <c r="E2" s="241"/>
      <c r="F2" s="241"/>
      <c r="G2" s="241"/>
      <c r="H2" s="241"/>
      <c r="I2" s="242"/>
    </row>
    <row r="3" spans="1:9">
      <c r="A3" s="240" t="s">
        <v>508</v>
      </c>
      <c r="B3" s="241"/>
      <c r="C3" s="241"/>
      <c r="D3" s="241"/>
      <c r="E3" s="241"/>
      <c r="F3" s="241"/>
      <c r="G3" s="241"/>
      <c r="H3" s="241"/>
      <c r="I3" s="242"/>
    </row>
    <row r="4" spans="1:9">
      <c r="A4" s="243" t="s">
        <v>1</v>
      </c>
      <c r="B4" s="244"/>
      <c r="C4" s="244"/>
      <c r="D4" s="244"/>
      <c r="E4" s="244"/>
      <c r="F4" s="244"/>
      <c r="G4" s="244"/>
      <c r="H4" s="244"/>
      <c r="I4" s="245"/>
    </row>
    <row r="5" spans="1:9">
      <c r="A5" s="246" t="s">
        <v>64</v>
      </c>
      <c r="B5" s="247"/>
      <c r="C5" s="6" t="s">
        <v>66</v>
      </c>
      <c r="D5" s="6" t="s">
        <v>68</v>
      </c>
      <c r="E5" s="6" t="s">
        <v>70</v>
      </c>
      <c r="F5" s="6" t="s">
        <v>72</v>
      </c>
      <c r="G5" s="6" t="s">
        <v>75</v>
      </c>
      <c r="H5" s="6" t="s">
        <v>79</v>
      </c>
      <c r="I5" s="6" t="s">
        <v>79</v>
      </c>
    </row>
    <row r="6" spans="1:9">
      <c r="A6" s="248" t="s">
        <v>65</v>
      </c>
      <c r="B6" s="249"/>
      <c r="C6" s="7" t="s">
        <v>67</v>
      </c>
      <c r="D6" s="7" t="s">
        <v>69</v>
      </c>
      <c r="E6" s="7" t="s">
        <v>71</v>
      </c>
      <c r="F6" s="7" t="s">
        <v>73</v>
      </c>
      <c r="G6" s="7" t="s">
        <v>76</v>
      </c>
      <c r="H6" s="7" t="s">
        <v>80</v>
      </c>
      <c r="I6" s="7" t="s">
        <v>82</v>
      </c>
    </row>
    <row r="7" spans="1:9">
      <c r="A7" s="250"/>
      <c r="B7" s="251"/>
      <c r="C7" s="7" t="s">
        <v>4</v>
      </c>
      <c r="D7" s="9"/>
      <c r="E7" s="9"/>
      <c r="F7" s="7" t="s">
        <v>74</v>
      </c>
      <c r="G7" s="7" t="s">
        <v>77</v>
      </c>
      <c r="H7" s="7" t="s">
        <v>81</v>
      </c>
      <c r="I7" s="7" t="s">
        <v>83</v>
      </c>
    </row>
    <row r="8" spans="1:9">
      <c r="A8" s="250"/>
      <c r="B8" s="251"/>
      <c r="C8" s="7">
        <v>2023</v>
      </c>
      <c r="D8" s="9"/>
      <c r="E8" s="9"/>
      <c r="F8" s="9"/>
      <c r="G8" s="7" t="s">
        <v>78</v>
      </c>
      <c r="H8" s="9"/>
      <c r="I8" s="7" t="s">
        <v>84</v>
      </c>
    </row>
    <row r="9" spans="1:9" ht="8.25" customHeight="1">
      <c r="A9" s="252"/>
      <c r="B9" s="253"/>
      <c r="C9" s="8"/>
      <c r="D9" s="8"/>
      <c r="E9" s="8"/>
      <c r="F9" s="8"/>
      <c r="G9" s="8"/>
      <c r="H9" s="8"/>
      <c r="I9" s="10" t="s">
        <v>85</v>
      </c>
    </row>
    <row r="10" spans="1:9">
      <c r="A10" s="254"/>
      <c r="B10" s="255"/>
      <c r="C10" s="106"/>
      <c r="D10" s="106"/>
      <c r="E10" s="106"/>
      <c r="F10" s="106"/>
      <c r="G10" s="106"/>
      <c r="H10" s="106"/>
      <c r="I10" s="106"/>
    </row>
    <row r="11" spans="1:9">
      <c r="A11" s="236" t="s">
        <v>86</v>
      </c>
      <c r="B11" s="237"/>
      <c r="C11" s="49">
        <f>+C12+C16</f>
        <v>0</v>
      </c>
      <c r="D11" s="49">
        <f t="shared" ref="D11:I11" si="0">+D12+D16</f>
        <v>0</v>
      </c>
      <c r="E11" s="49">
        <f t="shared" si="0"/>
        <v>0</v>
      </c>
      <c r="F11" s="49">
        <f t="shared" si="0"/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</row>
    <row r="12" spans="1:9">
      <c r="A12" s="236" t="s">
        <v>405</v>
      </c>
      <c r="B12" s="237"/>
      <c r="C12" s="49">
        <f>SUM(C13:C15)</f>
        <v>0</v>
      </c>
      <c r="D12" s="49">
        <f t="shared" ref="D12:I12" si="1">SUM(D13:D15)</f>
        <v>0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</row>
    <row r="13" spans="1:9">
      <c r="A13" s="107"/>
      <c r="B13" s="51" t="s">
        <v>87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>
      <c r="A14" s="107"/>
      <c r="B14" s="51" t="s">
        <v>88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>
      <c r="A15" s="107"/>
      <c r="B15" s="51" t="s">
        <v>89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>
      <c r="A16" s="236" t="s">
        <v>406</v>
      </c>
      <c r="B16" s="237"/>
      <c r="C16" s="49">
        <f>SUM(C17:C19)</f>
        <v>0</v>
      </c>
      <c r="D16" s="49">
        <f t="shared" ref="D16:I16" si="2">SUM(D17:D19)</f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</row>
    <row r="17" spans="1:11">
      <c r="A17" s="107"/>
      <c r="B17" s="51" t="s">
        <v>90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</row>
    <row r="18" spans="1:11">
      <c r="A18" s="107"/>
      <c r="B18" s="51" t="s">
        <v>91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</row>
    <row r="19" spans="1:11">
      <c r="A19" s="107"/>
      <c r="B19" s="51" t="s">
        <v>92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31"/>
      <c r="K19" s="23"/>
    </row>
    <row r="20" spans="1:11">
      <c r="A20" s="236" t="s">
        <v>93</v>
      </c>
      <c r="B20" s="237"/>
      <c r="C20" s="201">
        <v>27392514</v>
      </c>
      <c r="D20" s="202">
        <v>17122124</v>
      </c>
      <c r="E20" s="202">
        <v>16567888</v>
      </c>
      <c r="F20" s="202"/>
      <c r="G20" s="201">
        <f>+C20+D20-E20</f>
        <v>27946750</v>
      </c>
      <c r="H20" s="108"/>
      <c r="I20" s="108"/>
      <c r="J20" s="31">
        <f>+G20-'FORMATO 1'!E62</f>
        <v>0</v>
      </c>
      <c r="K20" s="31">
        <f>+'FORMATO 1'!E62-'FORMATO 2'!G20</f>
        <v>0</v>
      </c>
    </row>
    <row r="21" spans="1:11">
      <c r="A21" s="107"/>
      <c r="B21" s="52"/>
      <c r="C21" s="49"/>
      <c r="D21" s="49"/>
      <c r="E21" s="49"/>
      <c r="F21" s="49"/>
      <c r="G21" s="49"/>
      <c r="H21" s="49"/>
      <c r="I21" s="49"/>
    </row>
    <row r="22" spans="1:11" ht="16.5" customHeight="1">
      <c r="A22" s="236" t="s">
        <v>495</v>
      </c>
      <c r="B22" s="237"/>
      <c r="C22" s="49">
        <f>+C11+C20</f>
        <v>27392514</v>
      </c>
      <c r="D22" s="49">
        <f t="shared" ref="D22:E22" si="3">+D11+D20</f>
        <v>17122124</v>
      </c>
      <c r="E22" s="49">
        <f t="shared" si="3"/>
        <v>16567888</v>
      </c>
      <c r="F22" s="49">
        <f t="shared" ref="F22" si="4">+F11+F20</f>
        <v>0</v>
      </c>
      <c r="G22" s="49">
        <f t="shared" ref="G22:I22" si="5">+G11+G20</f>
        <v>27946750</v>
      </c>
      <c r="H22" s="49">
        <f t="shared" si="5"/>
        <v>0</v>
      </c>
      <c r="I22" s="49">
        <f t="shared" si="5"/>
        <v>0</v>
      </c>
      <c r="K22" s="31"/>
    </row>
    <row r="23" spans="1:11">
      <c r="A23" s="238"/>
      <c r="B23" s="239"/>
      <c r="C23" s="49"/>
      <c r="D23" s="49"/>
      <c r="E23" s="49"/>
      <c r="F23" s="49"/>
      <c r="G23" s="49"/>
      <c r="H23" s="49"/>
      <c r="I23" s="49"/>
    </row>
    <row r="24" spans="1:11" ht="16.5" customHeight="1">
      <c r="A24" s="236" t="s">
        <v>494</v>
      </c>
      <c r="B24" s="237"/>
      <c r="C24" s="49"/>
      <c r="D24" s="49"/>
      <c r="E24" s="49"/>
      <c r="F24" s="49"/>
      <c r="G24" s="49"/>
      <c r="H24" s="49"/>
      <c r="I24" s="49"/>
    </row>
    <row r="25" spans="1:11">
      <c r="A25" s="226" t="s">
        <v>407</v>
      </c>
      <c r="B25" s="227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11">
      <c r="A26" s="226" t="s">
        <v>408</v>
      </c>
      <c r="B26" s="227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11">
      <c r="A27" s="226" t="s">
        <v>409</v>
      </c>
      <c r="B27" s="227"/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11">
      <c r="A28" s="238"/>
      <c r="B28" s="239"/>
      <c r="C28" s="49"/>
      <c r="D28" s="49"/>
      <c r="E28" s="49"/>
      <c r="F28" s="49"/>
      <c r="G28" s="49"/>
      <c r="H28" s="49"/>
      <c r="I28" s="49"/>
    </row>
    <row r="29" spans="1:11" ht="16.5" customHeight="1">
      <c r="A29" s="236" t="s">
        <v>94</v>
      </c>
      <c r="B29" s="237"/>
      <c r="C29" s="49"/>
      <c r="D29" s="49"/>
      <c r="E29" s="49"/>
      <c r="F29" s="49"/>
      <c r="G29" s="49"/>
      <c r="H29" s="49"/>
      <c r="I29" s="49"/>
    </row>
    <row r="30" spans="1:11">
      <c r="A30" s="226" t="s">
        <v>95</v>
      </c>
      <c r="B30" s="227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11">
      <c r="A31" s="226" t="s">
        <v>96</v>
      </c>
      <c r="B31" s="227"/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</row>
    <row r="32" spans="1:11">
      <c r="A32" s="226" t="s">
        <v>97</v>
      </c>
      <c r="B32" s="227"/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</row>
    <row r="33" spans="1:9">
      <c r="A33" s="228"/>
      <c r="B33" s="229"/>
      <c r="C33" s="53"/>
      <c r="D33" s="53"/>
      <c r="E33" s="53"/>
      <c r="F33" s="53"/>
      <c r="G33" s="53"/>
      <c r="H33" s="53"/>
      <c r="I33" s="53"/>
    </row>
    <row r="34" spans="1:9">
      <c r="A34" s="87"/>
      <c r="B34" s="57"/>
      <c r="C34" s="57"/>
      <c r="D34" s="57"/>
      <c r="E34" s="57"/>
      <c r="F34" s="57"/>
      <c r="G34" s="57"/>
      <c r="H34" s="57"/>
      <c r="I34" s="57"/>
    </row>
    <row r="35" spans="1:9">
      <c r="A35" s="230" t="s">
        <v>98</v>
      </c>
      <c r="B35" s="231"/>
      <c r="C35" s="88" t="s">
        <v>99</v>
      </c>
      <c r="D35" s="88" t="s">
        <v>101</v>
      </c>
      <c r="E35" s="88" t="s">
        <v>104</v>
      </c>
      <c r="F35" s="88" t="s">
        <v>82</v>
      </c>
      <c r="G35" s="88" t="s">
        <v>108</v>
      </c>
      <c r="H35" s="57"/>
      <c r="I35" s="57"/>
    </row>
    <row r="36" spans="1:9">
      <c r="A36" s="232"/>
      <c r="B36" s="233"/>
      <c r="C36" s="103" t="s">
        <v>100</v>
      </c>
      <c r="D36" s="103" t="s">
        <v>102</v>
      </c>
      <c r="E36" s="103" t="s">
        <v>105</v>
      </c>
      <c r="F36" s="103" t="s">
        <v>106</v>
      </c>
      <c r="G36" s="103" t="s">
        <v>109</v>
      </c>
      <c r="H36" s="57"/>
      <c r="I36" s="57"/>
    </row>
    <row r="37" spans="1:9">
      <c r="A37" s="234"/>
      <c r="B37" s="235"/>
      <c r="C37" s="105"/>
      <c r="D37" s="89" t="s">
        <v>103</v>
      </c>
      <c r="E37" s="105"/>
      <c r="F37" s="89" t="s">
        <v>107</v>
      </c>
      <c r="G37" s="105"/>
      <c r="H37" s="57"/>
      <c r="I37" s="57"/>
    </row>
    <row r="38" spans="1:9">
      <c r="A38" s="109" t="s">
        <v>110</v>
      </c>
      <c r="B38" s="110"/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57"/>
      <c r="I38" s="57"/>
    </row>
    <row r="39" spans="1:9">
      <c r="A39" s="112" t="s">
        <v>111</v>
      </c>
      <c r="B39" s="113"/>
      <c r="C39" s="113"/>
      <c r="D39" s="50"/>
      <c r="E39" s="50"/>
      <c r="F39" s="50"/>
      <c r="G39" s="50"/>
      <c r="H39" s="57"/>
      <c r="I39" s="57"/>
    </row>
    <row r="40" spans="1:9" ht="15" customHeight="1">
      <c r="A40" s="257" t="s">
        <v>410</v>
      </c>
      <c r="B40" s="258"/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7"/>
      <c r="I40" s="57"/>
    </row>
    <row r="41" spans="1:9" ht="15" customHeight="1">
      <c r="A41" s="257" t="s">
        <v>411</v>
      </c>
      <c r="B41" s="258"/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7"/>
      <c r="I41" s="57"/>
    </row>
    <row r="42" spans="1:9" ht="15" customHeight="1">
      <c r="A42" s="259" t="s">
        <v>412</v>
      </c>
      <c r="B42" s="260"/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7"/>
      <c r="I42" s="57"/>
    </row>
    <row r="43" spans="1:9" ht="15" customHeight="1">
      <c r="A43" s="114"/>
      <c r="B43" s="114"/>
      <c r="C43" s="115"/>
      <c r="D43" s="115"/>
      <c r="E43" s="115"/>
      <c r="F43" s="115"/>
      <c r="G43" s="115"/>
      <c r="H43" s="57"/>
      <c r="I43" s="57"/>
    </row>
    <row r="44" spans="1:9" ht="15" customHeight="1">
      <c r="A44" s="25"/>
      <c r="B44" s="25"/>
      <c r="C44" s="24"/>
      <c r="D44" s="24"/>
      <c r="E44" s="24"/>
      <c r="F44" s="24"/>
      <c r="G44" s="24"/>
    </row>
    <row r="45" spans="1:9" ht="15" customHeight="1">
      <c r="A45" s="25"/>
      <c r="B45" s="25"/>
      <c r="C45" s="24"/>
      <c r="D45" s="24"/>
      <c r="E45" s="24"/>
      <c r="F45" s="24"/>
      <c r="G45" s="24"/>
    </row>
    <row r="48" spans="1:9">
      <c r="B48" s="224" t="s">
        <v>413</v>
      </c>
      <c r="C48" s="224"/>
      <c r="D48" s="224"/>
      <c r="E48" s="224"/>
      <c r="F48" s="224" t="s">
        <v>413</v>
      </c>
      <c r="G48" s="224"/>
      <c r="H48" s="224"/>
      <c r="I48" s="224"/>
    </row>
    <row r="49" spans="2:9">
      <c r="B49" s="256" t="s">
        <v>500</v>
      </c>
      <c r="C49" s="256"/>
      <c r="D49" s="256"/>
      <c r="E49" s="256"/>
      <c r="F49" s="256" t="s">
        <v>503</v>
      </c>
      <c r="G49" s="256"/>
      <c r="H49" s="256"/>
      <c r="I49" s="256"/>
    </row>
    <row r="50" spans="2:9">
      <c r="B50" s="256" t="s">
        <v>496</v>
      </c>
      <c r="C50" s="256"/>
      <c r="D50" s="256"/>
      <c r="E50" s="256"/>
      <c r="F50" s="256" t="s">
        <v>504</v>
      </c>
      <c r="G50" s="256"/>
      <c r="H50" s="256"/>
      <c r="I50" s="256"/>
    </row>
  </sheetData>
  <mergeCells count="36"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zoomScaleNormal="100" workbookViewId="0">
      <selection activeCell="K8" sqref="K8"/>
    </sheetView>
  </sheetViews>
  <sheetFormatPr baseColWidth="10" defaultRowHeight="1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0" width="15" customWidth="1"/>
    <col min="11" max="11" width="13.7109375" customWidth="1"/>
  </cols>
  <sheetData>
    <row r="1" spans="1:11">
      <c r="A1" s="240" t="s">
        <v>345</v>
      </c>
      <c r="B1" s="241"/>
      <c r="C1" s="241"/>
      <c r="D1" s="241"/>
      <c r="E1" s="241"/>
      <c r="F1" s="241"/>
      <c r="G1" s="241"/>
      <c r="H1" s="241"/>
      <c r="I1" s="241"/>
      <c r="J1" s="241"/>
      <c r="K1" s="242"/>
    </row>
    <row r="2" spans="1:11">
      <c r="A2" s="240" t="s">
        <v>112</v>
      </c>
      <c r="B2" s="241"/>
      <c r="C2" s="241"/>
      <c r="D2" s="241"/>
      <c r="E2" s="241"/>
      <c r="F2" s="241"/>
      <c r="G2" s="241"/>
      <c r="H2" s="241"/>
      <c r="I2" s="241"/>
      <c r="J2" s="241"/>
      <c r="K2" s="242"/>
    </row>
    <row r="3" spans="1:11">
      <c r="A3" s="240" t="s">
        <v>509</v>
      </c>
      <c r="B3" s="241"/>
      <c r="C3" s="241"/>
      <c r="D3" s="241"/>
      <c r="E3" s="241"/>
      <c r="F3" s="241"/>
      <c r="G3" s="241"/>
      <c r="H3" s="241"/>
      <c r="I3" s="241"/>
      <c r="J3" s="241"/>
      <c r="K3" s="242"/>
    </row>
    <row r="4" spans="1:11">
      <c r="A4" s="243" t="s">
        <v>1</v>
      </c>
      <c r="B4" s="244"/>
      <c r="C4" s="244"/>
      <c r="D4" s="244"/>
      <c r="E4" s="244"/>
      <c r="F4" s="244"/>
      <c r="G4" s="244"/>
      <c r="H4" s="244"/>
      <c r="I4" s="244"/>
      <c r="J4" s="244"/>
      <c r="K4" s="245"/>
    </row>
    <row r="5" spans="1:11">
      <c r="A5" s="88" t="s">
        <v>113</v>
      </c>
      <c r="B5" s="88" t="s">
        <v>115</v>
      </c>
      <c r="C5" s="88" t="s">
        <v>117</v>
      </c>
      <c r="D5" s="88" t="s">
        <v>117</v>
      </c>
      <c r="E5" s="88" t="s">
        <v>123</v>
      </c>
      <c r="F5" s="88" t="s">
        <v>101</v>
      </c>
      <c r="G5" s="88" t="s">
        <v>127</v>
      </c>
      <c r="H5" s="88" t="s">
        <v>127</v>
      </c>
      <c r="I5" s="88" t="s">
        <v>135</v>
      </c>
      <c r="J5" s="88" t="s">
        <v>136</v>
      </c>
      <c r="K5" s="88" t="s">
        <v>139</v>
      </c>
    </row>
    <row r="6" spans="1:11">
      <c r="A6" s="103" t="s">
        <v>114</v>
      </c>
      <c r="B6" s="103" t="s">
        <v>116</v>
      </c>
      <c r="C6" s="103" t="s">
        <v>118</v>
      </c>
      <c r="D6" s="103" t="s">
        <v>121</v>
      </c>
      <c r="E6" s="103" t="s">
        <v>124</v>
      </c>
      <c r="F6" s="103" t="s">
        <v>126</v>
      </c>
      <c r="G6" s="103" t="s">
        <v>128</v>
      </c>
      <c r="H6" s="103" t="s">
        <v>128</v>
      </c>
      <c r="I6" s="103" t="s">
        <v>510</v>
      </c>
      <c r="J6" s="103" t="s">
        <v>137</v>
      </c>
      <c r="K6" s="103" t="s">
        <v>140</v>
      </c>
    </row>
    <row r="7" spans="1:11">
      <c r="A7" s="104"/>
      <c r="B7" s="104"/>
      <c r="C7" s="103" t="s">
        <v>119</v>
      </c>
      <c r="D7" s="103" t="s">
        <v>122</v>
      </c>
      <c r="E7" s="103" t="s">
        <v>125</v>
      </c>
      <c r="F7" s="104"/>
      <c r="G7" s="103" t="s">
        <v>129</v>
      </c>
      <c r="H7" s="103" t="s">
        <v>129</v>
      </c>
      <c r="I7" s="103" t="s">
        <v>511</v>
      </c>
      <c r="J7" s="103" t="s">
        <v>138</v>
      </c>
      <c r="K7" s="103" t="s">
        <v>514</v>
      </c>
    </row>
    <row r="8" spans="1:11">
      <c r="A8" s="104"/>
      <c r="B8" s="104"/>
      <c r="C8" s="103" t="s">
        <v>120</v>
      </c>
      <c r="D8" s="104"/>
      <c r="E8" s="104"/>
      <c r="F8" s="104"/>
      <c r="G8" s="103" t="s">
        <v>130</v>
      </c>
      <c r="H8" s="103" t="s">
        <v>130</v>
      </c>
      <c r="I8" s="104"/>
      <c r="J8" s="103" t="s">
        <v>512</v>
      </c>
      <c r="K8" s="103" t="s">
        <v>513</v>
      </c>
    </row>
    <row r="9" spans="1:11">
      <c r="A9" s="104"/>
      <c r="B9" s="104"/>
      <c r="C9" s="104"/>
      <c r="D9" s="104"/>
      <c r="E9" s="104"/>
      <c r="F9" s="104"/>
      <c r="G9" s="103" t="s">
        <v>131</v>
      </c>
      <c r="H9" s="103" t="s">
        <v>132</v>
      </c>
      <c r="I9" s="104"/>
      <c r="J9" s="103">
        <v>2024</v>
      </c>
      <c r="K9" s="103" t="s">
        <v>502</v>
      </c>
    </row>
    <row r="10" spans="1:11">
      <c r="A10" s="104"/>
      <c r="B10" s="104"/>
      <c r="C10" s="104"/>
      <c r="D10" s="104"/>
      <c r="E10" s="104"/>
      <c r="F10" s="104"/>
      <c r="G10" s="104"/>
      <c r="H10" s="103" t="s">
        <v>133</v>
      </c>
      <c r="I10" s="104"/>
      <c r="J10" s="104"/>
      <c r="K10" s="104"/>
    </row>
    <row r="11" spans="1:11">
      <c r="A11" s="105"/>
      <c r="B11" s="105"/>
      <c r="C11" s="105"/>
      <c r="D11" s="105"/>
      <c r="E11" s="105"/>
      <c r="F11" s="105"/>
      <c r="G11" s="105"/>
      <c r="H11" s="89" t="s">
        <v>134</v>
      </c>
      <c r="I11" s="105"/>
      <c r="J11" s="105"/>
      <c r="K11" s="105"/>
    </row>
    <row r="12" spans="1:11">
      <c r="A12" s="1"/>
      <c r="B12" s="26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4" t="s">
        <v>141</v>
      </c>
      <c r="B13" s="261">
        <f t="shared" ref="B13:K13" si="0">SUM(B15:B18)</f>
        <v>0</v>
      </c>
      <c r="C13" s="261">
        <f t="shared" si="0"/>
        <v>0</v>
      </c>
      <c r="D13" s="261">
        <f t="shared" si="0"/>
        <v>0</v>
      </c>
      <c r="E13" s="261">
        <f t="shared" si="0"/>
        <v>0</v>
      </c>
      <c r="F13" s="261">
        <f t="shared" si="0"/>
        <v>0</v>
      </c>
      <c r="G13" s="261">
        <f t="shared" si="0"/>
        <v>0</v>
      </c>
      <c r="H13" s="261">
        <f t="shared" si="0"/>
        <v>0</v>
      </c>
      <c r="I13" s="261">
        <f t="shared" si="0"/>
        <v>0</v>
      </c>
      <c r="J13" s="261">
        <f t="shared" si="0"/>
        <v>0</v>
      </c>
      <c r="K13" s="261">
        <f t="shared" si="0"/>
        <v>0</v>
      </c>
    </row>
    <row r="14" spans="1:11">
      <c r="A14" s="14" t="s">
        <v>142</v>
      </c>
      <c r="B14" s="261"/>
      <c r="C14" s="261"/>
      <c r="D14" s="261"/>
      <c r="E14" s="261"/>
      <c r="F14" s="261"/>
      <c r="G14" s="261"/>
      <c r="H14" s="261"/>
      <c r="I14" s="261"/>
      <c r="J14" s="261"/>
      <c r="K14" s="261"/>
    </row>
    <row r="15" spans="1:11">
      <c r="A15" s="15" t="s">
        <v>414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</row>
    <row r="16" spans="1:11">
      <c r="A16" s="15" t="s">
        <v>415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</row>
    <row r="17" spans="1:11">
      <c r="A17" s="15" t="s">
        <v>416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</row>
    <row r="18" spans="1:11">
      <c r="A18" s="15" t="s">
        <v>417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</row>
    <row r="19" spans="1:11">
      <c r="A19" s="16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>
      <c r="A20" s="14" t="s">
        <v>143</v>
      </c>
      <c r="B20" s="58">
        <f t="shared" ref="B20:K20" si="1">SUM(B21:B24)</f>
        <v>0</v>
      </c>
      <c r="C20" s="58">
        <f t="shared" si="1"/>
        <v>0</v>
      </c>
      <c r="D20" s="58">
        <f t="shared" si="1"/>
        <v>0</v>
      </c>
      <c r="E20" s="58">
        <f t="shared" si="1"/>
        <v>0</v>
      </c>
      <c r="F20" s="58">
        <f t="shared" si="1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  <c r="J20" s="58">
        <f t="shared" si="1"/>
        <v>0</v>
      </c>
      <c r="K20" s="58">
        <f t="shared" si="1"/>
        <v>0</v>
      </c>
    </row>
    <row r="21" spans="1:11">
      <c r="A21" s="15" t="s">
        <v>418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</row>
    <row r="22" spans="1:11">
      <c r="A22" s="15" t="s">
        <v>419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</row>
    <row r="23" spans="1:11">
      <c r="A23" s="15" t="s">
        <v>420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</row>
    <row r="24" spans="1:11">
      <c r="A24" s="15" t="s">
        <v>421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</row>
    <row r="25" spans="1:11">
      <c r="A25" s="16"/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>
      <c r="A26" s="14" t="s">
        <v>144</v>
      </c>
      <c r="B26" s="261">
        <f t="shared" ref="B26:K26" si="2">+B13+B20</f>
        <v>0</v>
      </c>
      <c r="C26" s="261">
        <f t="shared" si="2"/>
        <v>0</v>
      </c>
      <c r="D26" s="261">
        <f t="shared" si="2"/>
        <v>0</v>
      </c>
      <c r="E26" s="261">
        <f t="shared" si="2"/>
        <v>0</v>
      </c>
      <c r="F26" s="261">
        <f t="shared" si="2"/>
        <v>0</v>
      </c>
      <c r="G26" s="261">
        <f t="shared" si="2"/>
        <v>0</v>
      </c>
      <c r="H26" s="261">
        <f t="shared" si="2"/>
        <v>0</v>
      </c>
      <c r="I26" s="261">
        <f t="shared" si="2"/>
        <v>0</v>
      </c>
      <c r="J26" s="261">
        <f t="shared" si="2"/>
        <v>0</v>
      </c>
      <c r="K26" s="261">
        <f t="shared" si="2"/>
        <v>0</v>
      </c>
    </row>
    <row r="27" spans="1:11">
      <c r="A27" s="14" t="s">
        <v>145</v>
      </c>
      <c r="B27" s="261"/>
      <c r="C27" s="261"/>
      <c r="D27" s="261"/>
      <c r="E27" s="261"/>
      <c r="F27" s="261"/>
      <c r="G27" s="261"/>
      <c r="H27" s="261"/>
      <c r="I27" s="261"/>
      <c r="J27" s="261"/>
      <c r="K27" s="261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34" spans="1:10">
      <c r="B34" s="27"/>
      <c r="C34" s="27"/>
      <c r="D34" s="27"/>
      <c r="H34" s="27"/>
      <c r="I34" s="27"/>
      <c r="J34" s="27"/>
    </row>
    <row r="35" spans="1:10">
      <c r="A35" s="28"/>
      <c r="B35" s="262" t="s">
        <v>500</v>
      </c>
      <c r="C35" s="262"/>
      <c r="D35" s="262"/>
      <c r="E35" s="28"/>
      <c r="F35" s="28"/>
      <c r="G35" s="28"/>
      <c r="H35" s="262" t="s">
        <v>503</v>
      </c>
      <c r="I35" s="262"/>
      <c r="J35" s="262"/>
    </row>
    <row r="36" spans="1:10">
      <c r="A36" s="28"/>
      <c r="B36" s="262" t="s">
        <v>496</v>
      </c>
      <c r="C36" s="262"/>
      <c r="D36" s="262"/>
      <c r="E36" s="28"/>
      <c r="F36" s="28"/>
      <c r="G36" s="28"/>
      <c r="H36" s="262" t="s">
        <v>504</v>
      </c>
      <c r="I36" s="262"/>
      <c r="J36" s="262"/>
    </row>
  </sheetData>
  <mergeCells count="28"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K26:K27"/>
    <mergeCell ref="H13:H14"/>
    <mergeCell ref="I13:I14"/>
    <mergeCell ref="J13:J14"/>
    <mergeCell ref="K13:K14"/>
  </mergeCells>
  <pageMargins left="0.59" right="0.43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2"/>
  <sheetViews>
    <sheetView zoomScale="118" zoomScaleNormal="118" workbookViewId="0">
      <selection activeCell="E16" sqref="E16"/>
    </sheetView>
  </sheetViews>
  <sheetFormatPr baseColWidth="10" defaultRowHeight="15"/>
  <cols>
    <col min="1" max="1" width="4.28515625" customWidth="1"/>
    <col min="2" max="2" width="64.5703125" customWidth="1"/>
  </cols>
  <sheetData>
    <row r="1" spans="1:7">
      <c r="A1" s="285" t="s">
        <v>345</v>
      </c>
      <c r="B1" s="286"/>
      <c r="C1" s="286"/>
      <c r="D1" s="286"/>
      <c r="E1" s="287"/>
    </row>
    <row r="2" spans="1:7">
      <c r="A2" s="288" t="s">
        <v>146</v>
      </c>
      <c r="B2" s="289"/>
      <c r="C2" s="289"/>
      <c r="D2" s="289"/>
      <c r="E2" s="290"/>
    </row>
    <row r="3" spans="1:7">
      <c r="A3" s="288" t="str">
        <f>+'FORMATO 2'!A3</f>
        <v>Del 1 de enero al 31 de diciembre 2024</v>
      </c>
      <c r="B3" s="289"/>
      <c r="C3" s="289"/>
      <c r="D3" s="289"/>
      <c r="E3" s="290"/>
    </row>
    <row r="4" spans="1:7">
      <c r="A4" s="291" t="s">
        <v>1</v>
      </c>
      <c r="B4" s="292"/>
      <c r="C4" s="292"/>
      <c r="D4" s="292"/>
      <c r="E4" s="293"/>
    </row>
    <row r="5" spans="1:7" ht="15.75">
      <c r="A5" s="17"/>
      <c r="B5" s="17"/>
      <c r="C5" s="17"/>
      <c r="D5" s="17"/>
      <c r="E5" s="17"/>
    </row>
    <row r="6" spans="1:7">
      <c r="A6" s="294" t="s">
        <v>2</v>
      </c>
      <c r="B6" s="295"/>
      <c r="C6" s="12" t="s">
        <v>147</v>
      </c>
      <c r="D6" s="298" t="s">
        <v>149</v>
      </c>
      <c r="E6" s="12" t="s">
        <v>150</v>
      </c>
    </row>
    <row r="7" spans="1:7">
      <c r="A7" s="296"/>
      <c r="B7" s="297"/>
      <c r="C7" s="13" t="s">
        <v>148</v>
      </c>
      <c r="D7" s="299"/>
      <c r="E7" s="13" t="s">
        <v>151</v>
      </c>
    </row>
    <row r="8" spans="1:7">
      <c r="A8" s="73"/>
      <c r="B8" s="74"/>
      <c r="C8" s="75"/>
      <c r="D8" s="75"/>
      <c r="E8" s="75"/>
      <c r="F8" s="29"/>
    </row>
    <row r="9" spans="1:7">
      <c r="A9" s="76"/>
      <c r="B9" s="77" t="s">
        <v>152</v>
      </c>
      <c r="C9" s="164">
        <f>SUM(C10:C12)</f>
        <v>13710729</v>
      </c>
      <c r="D9" s="164">
        <f t="shared" ref="D9:E9" si="0">SUM(D10:D12)</f>
        <v>13710729</v>
      </c>
      <c r="E9" s="164">
        <f t="shared" si="0"/>
        <v>13710729</v>
      </c>
      <c r="F9" s="29"/>
    </row>
    <row r="10" spans="1:7">
      <c r="A10" s="76"/>
      <c r="B10" s="78" t="s">
        <v>422</v>
      </c>
      <c r="C10" s="164">
        <v>13710729</v>
      </c>
      <c r="D10" s="164">
        <v>13710729</v>
      </c>
      <c r="E10" s="164">
        <v>13710729</v>
      </c>
      <c r="F10" s="29"/>
      <c r="G10" s="44"/>
    </row>
    <row r="11" spans="1:7">
      <c r="A11" s="76"/>
      <c r="B11" s="78" t="s">
        <v>423</v>
      </c>
      <c r="C11" s="164">
        <v>0</v>
      </c>
      <c r="D11" s="164">
        <v>0</v>
      </c>
      <c r="E11" s="164">
        <v>0</v>
      </c>
      <c r="F11" s="29"/>
      <c r="G11" s="29"/>
    </row>
    <row r="12" spans="1:7">
      <c r="A12" s="76"/>
      <c r="B12" s="78" t="s">
        <v>424</v>
      </c>
      <c r="C12" s="164">
        <v>0</v>
      </c>
      <c r="D12" s="164">
        <v>0</v>
      </c>
      <c r="E12" s="164">
        <v>0</v>
      </c>
      <c r="F12" s="29"/>
    </row>
    <row r="13" spans="1:7">
      <c r="A13" s="76"/>
      <c r="B13" s="79"/>
      <c r="C13" s="164"/>
      <c r="D13" s="164"/>
      <c r="E13" s="164"/>
      <c r="F13" s="29"/>
    </row>
    <row r="14" spans="1:7">
      <c r="A14" s="76"/>
      <c r="B14" s="77" t="s">
        <v>155</v>
      </c>
      <c r="C14" s="164">
        <f>SUM(C15:C16)</f>
        <v>13710729</v>
      </c>
      <c r="D14" s="164">
        <f t="shared" ref="D14:E14" si="1">SUM(D15:D16)</f>
        <v>13138003</v>
      </c>
      <c r="E14" s="164">
        <f t="shared" si="1"/>
        <v>12949236</v>
      </c>
      <c r="F14" s="29"/>
    </row>
    <row r="15" spans="1:7">
      <c r="A15" s="76"/>
      <c r="B15" s="78" t="s">
        <v>425</v>
      </c>
      <c r="C15" s="164">
        <v>13710729</v>
      </c>
      <c r="D15" s="164">
        <v>13138003</v>
      </c>
      <c r="E15" s="164">
        <v>12949236</v>
      </c>
      <c r="F15" s="29"/>
    </row>
    <row r="16" spans="1:7">
      <c r="A16" s="76"/>
      <c r="B16" s="78" t="s">
        <v>426</v>
      </c>
      <c r="C16" s="164">
        <v>0</v>
      </c>
      <c r="D16" s="164">
        <v>0</v>
      </c>
      <c r="E16" s="164">
        <v>0</v>
      </c>
      <c r="F16" s="29"/>
    </row>
    <row r="17" spans="1:8">
      <c r="A17" s="76"/>
      <c r="B17" s="79"/>
      <c r="C17" s="164"/>
      <c r="D17" s="164"/>
      <c r="E17" s="164"/>
      <c r="F17" s="29"/>
    </row>
    <row r="18" spans="1:8">
      <c r="A18" s="76"/>
      <c r="B18" s="77" t="s">
        <v>158</v>
      </c>
      <c r="C18" s="165">
        <f>SUM(C19:C20)</f>
        <v>0</v>
      </c>
      <c r="D18" s="164">
        <f t="shared" ref="D18:E18" si="2">SUM(D19:D20)</f>
        <v>0</v>
      </c>
      <c r="E18" s="164">
        <f t="shared" si="2"/>
        <v>0</v>
      </c>
      <c r="F18" s="29"/>
    </row>
    <row r="19" spans="1:8">
      <c r="A19" s="76"/>
      <c r="B19" s="78" t="s">
        <v>427</v>
      </c>
      <c r="C19" s="165">
        <v>0</v>
      </c>
      <c r="D19" s="164">
        <v>0</v>
      </c>
      <c r="E19" s="164">
        <v>0</v>
      </c>
      <c r="F19" s="29"/>
    </row>
    <row r="20" spans="1:8" ht="15" customHeight="1">
      <c r="A20" s="276"/>
      <c r="B20" s="78" t="s">
        <v>428</v>
      </c>
      <c r="C20" s="165">
        <v>0</v>
      </c>
      <c r="D20" s="164">
        <v>0</v>
      </c>
      <c r="E20" s="164">
        <v>0</v>
      </c>
      <c r="F20" s="29"/>
    </row>
    <row r="21" spans="1:8" ht="15" customHeight="1">
      <c r="A21" s="276"/>
      <c r="B21" s="78"/>
      <c r="C21" s="164"/>
      <c r="D21" s="164"/>
      <c r="E21" s="164"/>
      <c r="F21" s="29"/>
    </row>
    <row r="22" spans="1:8" ht="15" customHeight="1">
      <c r="A22" s="276"/>
      <c r="B22" s="77" t="s">
        <v>437</v>
      </c>
      <c r="C22" s="164">
        <f>+C9-C14+C18</f>
        <v>0</v>
      </c>
      <c r="D22" s="164">
        <f t="shared" ref="D22:E22" si="3">+D9-D14+D18</f>
        <v>572726</v>
      </c>
      <c r="E22" s="164">
        <f t="shared" si="3"/>
        <v>761493</v>
      </c>
      <c r="F22" s="29"/>
    </row>
    <row r="23" spans="1:8" ht="15" customHeight="1">
      <c r="A23" s="276"/>
      <c r="B23" s="77" t="s">
        <v>160</v>
      </c>
      <c r="C23" s="164">
        <f>+C22-C12</f>
        <v>0</v>
      </c>
      <c r="D23" s="164">
        <f>+D22-D12</f>
        <v>572726</v>
      </c>
      <c r="E23" s="164">
        <f>+E22-E12</f>
        <v>761493</v>
      </c>
      <c r="F23" s="29"/>
    </row>
    <row r="24" spans="1:8" ht="15" customHeight="1">
      <c r="A24" s="76"/>
      <c r="B24" s="77" t="s">
        <v>447</v>
      </c>
      <c r="C24" s="164">
        <f>+C23-C18</f>
        <v>0</v>
      </c>
      <c r="D24" s="164">
        <f>+D23-D18</f>
        <v>572726</v>
      </c>
      <c r="E24" s="164">
        <f>+E23-E18</f>
        <v>761493</v>
      </c>
      <c r="F24" s="29"/>
      <c r="H24" s="29"/>
    </row>
    <row r="25" spans="1:8">
      <c r="A25" s="80"/>
      <c r="B25" s="81"/>
      <c r="C25" s="166"/>
      <c r="D25" s="166"/>
      <c r="E25" s="166"/>
      <c r="F25" s="29"/>
    </row>
    <row r="26" spans="1:8">
      <c r="A26" s="284"/>
      <c r="B26" s="284"/>
      <c r="C26" s="284"/>
      <c r="D26" s="284"/>
      <c r="E26" s="284"/>
    </row>
    <row r="27" spans="1:8">
      <c r="A27" s="282" t="s">
        <v>161</v>
      </c>
      <c r="B27" s="283"/>
      <c r="C27" s="83" t="s">
        <v>162</v>
      </c>
      <c r="D27" s="83" t="s">
        <v>149</v>
      </c>
      <c r="E27" s="83" t="s">
        <v>151</v>
      </c>
    </row>
    <row r="28" spans="1:8">
      <c r="A28" s="73"/>
      <c r="B28" s="74"/>
      <c r="C28" s="75"/>
      <c r="D28" s="75"/>
      <c r="E28" s="75"/>
    </row>
    <row r="29" spans="1:8" ht="15" customHeight="1">
      <c r="A29" s="276"/>
      <c r="B29" s="77" t="s">
        <v>163</v>
      </c>
      <c r="C29" s="164">
        <f>SUM(C30:C31)</f>
        <v>0</v>
      </c>
      <c r="D29" s="164">
        <f t="shared" ref="D29:E29" si="4">SUM(D30:D31)</f>
        <v>0</v>
      </c>
      <c r="E29" s="164">
        <f t="shared" si="4"/>
        <v>0</v>
      </c>
    </row>
    <row r="30" spans="1:8" ht="15" customHeight="1">
      <c r="A30" s="276"/>
      <c r="B30" s="78" t="s">
        <v>438</v>
      </c>
      <c r="C30" s="164">
        <v>0</v>
      </c>
      <c r="D30" s="164">
        <v>0</v>
      </c>
      <c r="E30" s="164">
        <v>0</v>
      </c>
    </row>
    <row r="31" spans="1:8" ht="15" customHeight="1">
      <c r="A31" s="276"/>
      <c r="B31" s="78" t="s">
        <v>439</v>
      </c>
      <c r="C31" s="164">
        <v>0</v>
      </c>
      <c r="D31" s="164">
        <v>0</v>
      </c>
      <c r="E31" s="164">
        <v>0</v>
      </c>
    </row>
    <row r="32" spans="1:8">
      <c r="A32" s="76"/>
      <c r="B32" s="79"/>
      <c r="C32" s="164"/>
      <c r="D32" s="164"/>
      <c r="E32" s="164"/>
    </row>
    <row r="33" spans="1:5">
      <c r="A33" s="76"/>
      <c r="B33" s="77" t="s">
        <v>164</v>
      </c>
      <c r="C33" s="164">
        <f>+C24+C29</f>
        <v>0</v>
      </c>
      <c r="D33" s="164">
        <f>+D24+D29</f>
        <v>572726</v>
      </c>
      <c r="E33" s="164">
        <f>+E24+E29</f>
        <v>761493</v>
      </c>
    </row>
    <row r="34" spans="1:5">
      <c r="A34" s="80"/>
      <c r="B34" s="81"/>
      <c r="C34" s="82"/>
      <c r="D34" s="82"/>
      <c r="E34" s="82"/>
    </row>
    <row r="35" spans="1:5">
      <c r="A35" s="55"/>
      <c r="B35" s="57"/>
      <c r="C35" s="57"/>
      <c r="D35" s="57"/>
      <c r="E35" s="57"/>
    </row>
    <row r="36" spans="1:5">
      <c r="A36" s="266" t="s">
        <v>161</v>
      </c>
      <c r="B36" s="267"/>
      <c r="C36" s="84" t="s">
        <v>147</v>
      </c>
      <c r="D36" s="270" t="s">
        <v>149</v>
      </c>
      <c r="E36" s="84" t="s">
        <v>150</v>
      </c>
    </row>
    <row r="37" spans="1:5">
      <c r="A37" s="268"/>
      <c r="B37" s="269"/>
      <c r="C37" s="85" t="s">
        <v>162</v>
      </c>
      <c r="D37" s="271"/>
      <c r="E37" s="85" t="s">
        <v>151</v>
      </c>
    </row>
    <row r="38" spans="1:5">
      <c r="A38" s="73"/>
      <c r="B38" s="74"/>
      <c r="C38" s="86"/>
      <c r="D38" s="86"/>
      <c r="E38" s="86"/>
    </row>
    <row r="39" spans="1:5">
      <c r="A39" s="76"/>
      <c r="B39" s="77" t="s">
        <v>165</v>
      </c>
      <c r="C39" s="167">
        <f>SUM(C40:C41)</f>
        <v>0</v>
      </c>
      <c r="D39" s="167">
        <f t="shared" ref="D39:E39" si="5">SUM(D40:D41)</f>
        <v>0</v>
      </c>
      <c r="E39" s="167">
        <f t="shared" si="5"/>
        <v>0</v>
      </c>
    </row>
    <row r="40" spans="1:5" ht="15" customHeight="1">
      <c r="A40" s="276"/>
      <c r="B40" s="78" t="s">
        <v>429</v>
      </c>
      <c r="C40" s="167">
        <v>0</v>
      </c>
      <c r="D40" s="167">
        <v>0</v>
      </c>
      <c r="E40" s="167">
        <v>0</v>
      </c>
    </row>
    <row r="41" spans="1:5" ht="15" customHeight="1">
      <c r="A41" s="276"/>
      <c r="B41" s="78" t="s">
        <v>430</v>
      </c>
      <c r="C41" s="167">
        <v>0</v>
      </c>
      <c r="D41" s="167">
        <v>0</v>
      </c>
      <c r="E41" s="167">
        <v>0</v>
      </c>
    </row>
    <row r="42" spans="1:5" ht="15" customHeight="1">
      <c r="A42" s="276"/>
      <c r="B42" s="77" t="s">
        <v>166</v>
      </c>
      <c r="C42" s="167">
        <f>SUM(C43:C44)</f>
        <v>0</v>
      </c>
      <c r="D42" s="167">
        <f t="shared" ref="D42:E42" si="6">SUM(D43:D44)</f>
        <v>0</v>
      </c>
      <c r="E42" s="167">
        <f t="shared" si="6"/>
        <v>0</v>
      </c>
    </row>
    <row r="43" spans="1:5" ht="15" customHeight="1">
      <c r="A43" s="276"/>
      <c r="B43" s="78" t="s">
        <v>431</v>
      </c>
      <c r="C43" s="167">
        <v>0</v>
      </c>
      <c r="D43" s="167">
        <v>0</v>
      </c>
      <c r="E43" s="167">
        <v>0</v>
      </c>
    </row>
    <row r="44" spans="1:5" ht="15" customHeight="1">
      <c r="A44" s="276"/>
      <c r="B44" s="78" t="s">
        <v>432</v>
      </c>
      <c r="C44" s="167">
        <v>0</v>
      </c>
      <c r="D44" s="167">
        <v>0</v>
      </c>
      <c r="E44" s="167">
        <v>0</v>
      </c>
    </row>
    <row r="45" spans="1:5">
      <c r="A45" s="76"/>
      <c r="B45" s="79"/>
      <c r="C45" s="167"/>
      <c r="D45" s="167"/>
      <c r="E45" s="167"/>
    </row>
    <row r="46" spans="1:5" ht="15" customHeight="1">
      <c r="A46" s="276"/>
      <c r="B46" s="278" t="s">
        <v>440</v>
      </c>
      <c r="C46" s="280">
        <f>+C39-C42</f>
        <v>0</v>
      </c>
      <c r="D46" s="280">
        <f t="shared" ref="D46:E46" si="7">+D39-D42</f>
        <v>0</v>
      </c>
      <c r="E46" s="280">
        <f t="shared" si="7"/>
        <v>0</v>
      </c>
    </row>
    <row r="47" spans="1:5" ht="15" customHeight="1">
      <c r="A47" s="277"/>
      <c r="B47" s="279"/>
      <c r="C47" s="281"/>
      <c r="D47" s="281"/>
      <c r="E47" s="281"/>
    </row>
    <row r="48" spans="1:5">
      <c r="A48" s="87"/>
      <c r="B48" s="57"/>
      <c r="C48" s="57"/>
      <c r="D48" s="57"/>
      <c r="E48" s="57"/>
    </row>
    <row r="49" spans="1:6">
      <c r="A49" s="266" t="s">
        <v>161</v>
      </c>
      <c r="B49" s="267"/>
      <c r="C49" s="88" t="s">
        <v>147</v>
      </c>
      <c r="D49" s="270" t="s">
        <v>149</v>
      </c>
      <c r="E49" s="88" t="s">
        <v>150</v>
      </c>
    </row>
    <row r="50" spans="1:6">
      <c r="A50" s="268"/>
      <c r="B50" s="269"/>
      <c r="C50" s="89" t="s">
        <v>162</v>
      </c>
      <c r="D50" s="271"/>
      <c r="E50" s="89" t="s">
        <v>151</v>
      </c>
    </row>
    <row r="51" spans="1:6">
      <c r="A51" s="272"/>
      <c r="B51" s="273"/>
      <c r="C51" s="86"/>
      <c r="D51" s="86"/>
      <c r="E51" s="90"/>
    </row>
    <row r="52" spans="1:6" ht="15" customHeight="1">
      <c r="A52" s="276"/>
      <c r="B52" s="91" t="s">
        <v>153</v>
      </c>
      <c r="C52" s="168">
        <f>+C10</f>
        <v>13710729</v>
      </c>
      <c r="D52" s="168">
        <f t="shared" ref="D52:E52" si="8">+D10</f>
        <v>13710729</v>
      </c>
      <c r="E52" s="168">
        <f t="shared" si="8"/>
        <v>13710729</v>
      </c>
    </row>
    <row r="53" spans="1:6" ht="15" customHeight="1">
      <c r="A53" s="276"/>
      <c r="B53" s="91"/>
      <c r="C53" s="168"/>
      <c r="D53" s="168"/>
      <c r="E53" s="168"/>
    </row>
    <row r="54" spans="1:6" ht="15" customHeight="1">
      <c r="A54" s="276"/>
      <c r="B54" s="92" t="s">
        <v>442</v>
      </c>
      <c r="C54" s="168">
        <f>SUM(C55:C56)</f>
        <v>0</v>
      </c>
      <c r="D54" s="168">
        <f t="shared" ref="D54:E54" si="9">SUM(D55:D56)</f>
        <v>0</v>
      </c>
      <c r="E54" s="168">
        <f t="shared" si="9"/>
        <v>0</v>
      </c>
    </row>
    <row r="55" spans="1:6" ht="15" customHeight="1">
      <c r="A55" s="276"/>
      <c r="B55" s="91" t="s">
        <v>433</v>
      </c>
      <c r="C55" s="168">
        <v>0</v>
      </c>
      <c r="D55" s="168">
        <v>0</v>
      </c>
      <c r="E55" s="168">
        <v>0</v>
      </c>
    </row>
    <row r="56" spans="1:6" ht="15" customHeight="1">
      <c r="A56" s="276"/>
      <c r="B56" s="91" t="s">
        <v>434</v>
      </c>
      <c r="C56" s="168">
        <v>0</v>
      </c>
      <c r="D56" s="168">
        <v>0</v>
      </c>
      <c r="E56" s="168">
        <v>0</v>
      </c>
    </row>
    <row r="57" spans="1:6">
      <c r="A57" s="276"/>
      <c r="B57" s="93"/>
      <c r="C57" s="168"/>
      <c r="D57" s="168"/>
      <c r="E57" s="168"/>
    </row>
    <row r="58" spans="1:6">
      <c r="A58" s="76"/>
      <c r="B58" s="91" t="s">
        <v>156</v>
      </c>
      <c r="C58" s="168">
        <f>+C15</f>
        <v>13710729</v>
      </c>
      <c r="D58" s="168">
        <f t="shared" ref="D58:E58" si="10">+D15</f>
        <v>13138003</v>
      </c>
      <c r="E58" s="168">
        <f t="shared" si="10"/>
        <v>12949236</v>
      </c>
    </row>
    <row r="59" spans="1:6">
      <c r="A59" s="76"/>
      <c r="B59" s="93"/>
      <c r="C59" s="168"/>
      <c r="D59" s="168"/>
      <c r="E59" s="168"/>
      <c r="F59" s="29"/>
    </row>
    <row r="60" spans="1:6">
      <c r="A60" s="76"/>
      <c r="B60" s="91" t="s">
        <v>159</v>
      </c>
      <c r="C60" s="169">
        <v>0</v>
      </c>
      <c r="D60" s="168">
        <v>0</v>
      </c>
      <c r="E60" s="168">
        <v>0</v>
      </c>
    </row>
    <row r="61" spans="1:6">
      <c r="A61" s="76"/>
      <c r="B61" s="93"/>
      <c r="C61" s="168"/>
      <c r="D61" s="168"/>
      <c r="E61" s="168"/>
    </row>
    <row r="62" spans="1:6" ht="15" customHeight="1">
      <c r="A62" s="276"/>
      <c r="B62" s="94" t="s">
        <v>443</v>
      </c>
      <c r="C62" s="200">
        <f>+C52+C54-C58+C60</f>
        <v>0</v>
      </c>
      <c r="D62" s="200">
        <f t="shared" ref="D62:E62" si="11">+D52+D54-D58+D60</f>
        <v>572726</v>
      </c>
      <c r="E62" s="200">
        <f t="shared" si="11"/>
        <v>761493</v>
      </c>
    </row>
    <row r="63" spans="1:6" ht="15" customHeight="1">
      <c r="A63" s="276"/>
      <c r="B63" s="94" t="s">
        <v>441</v>
      </c>
      <c r="C63" s="200">
        <f>+C62-C54</f>
        <v>0</v>
      </c>
      <c r="D63" s="200">
        <f t="shared" ref="D63:E63" si="12">+D62-D54</f>
        <v>572726</v>
      </c>
      <c r="E63" s="200">
        <f t="shared" si="12"/>
        <v>761493</v>
      </c>
    </row>
    <row r="64" spans="1:6">
      <c r="A64" s="277"/>
      <c r="B64" s="95"/>
      <c r="C64" s="96"/>
      <c r="D64" s="96"/>
      <c r="E64" s="96"/>
      <c r="F64" s="29"/>
    </row>
    <row r="65" spans="1:5">
      <c r="A65" s="195"/>
      <c r="B65" s="196"/>
      <c r="C65" s="196"/>
      <c r="D65" s="196"/>
      <c r="E65" s="196"/>
    </row>
    <row r="66" spans="1:5">
      <c r="A66" s="87"/>
      <c r="B66" s="57"/>
      <c r="C66" s="57"/>
      <c r="D66" s="57"/>
      <c r="E66" s="57"/>
    </row>
    <row r="67" spans="1:5">
      <c r="A67" s="266" t="s">
        <v>161</v>
      </c>
      <c r="B67" s="267"/>
      <c r="C67" s="88" t="s">
        <v>147</v>
      </c>
      <c r="D67" s="270" t="s">
        <v>149</v>
      </c>
      <c r="E67" s="88" t="s">
        <v>150</v>
      </c>
    </row>
    <row r="68" spans="1:5">
      <c r="A68" s="268"/>
      <c r="B68" s="269"/>
      <c r="C68" s="89" t="s">
        <v>162</v>
      </c>
      <c r="D68" s="271"/>
      <c r="E68" s="89" t="s">
        <v>151</v>
      </c>
    </row>
    <row r="69" spans="1:5">
      <c r="A69" s="272"/>
      <c r="B69" s="273"/>
      <c r="C69" s="86"/>
      <c r="D69" s="86"/>
      <c r="E69" s="90"/>
    </row>
    <row r="70" spans="1:5" ht="15" customHeight="1">
      <c r="A70" s="264"/>
      <c r="B70" s="274" t="s">
        <v>154</v>
      </c>
      <c r="C70" s="275">
        <f>+C11</f>
        <v>0</v>
      </c>
      <c r="D70" s="275">
        <f t="shared" ref="D70:E70" si="13">+D11</f>
        <v>0</v>
      </c>
      <c r="E70" s="275">
        <f t="shared" si="13"/>
        <v>0</v>
      </c>
    </row>
    <row r="71" spans="1:5" ht="15" customHeight="1">
      <c r="A71" s="264"/>
      <c r="B71" s="274"/>
      <c r="C71" s="275"/>
      <c r="D71" s="275"/>
      <c r="E71" s="275"/>
    </row>
    <row r="72" spans="1:5" ht="15" customHeight="1">
      <c r="A72" s="264"/>
      <c r="B72" s="78" t="s">
        <v>444</v>
      </c>
      <c r="C72" s="164">
        <f>+C74-C75</f>
        <v>0</v>
      </c>
      <c r="D72" s="164">
        <f t="shared" ref="D72:E72" si="14">+D74-D75</f>
        <v>0</v>
      </c>
      <c r="E72" s="164">
        <f t="shared" si="14"/>
        <v>0</v>
      </c>
    </row>
    <row r="73" spans="1:5" ht="15" customHeight="1">
      <c r="A73" s="264"/>
      <c r="B73" s="78"/>
      <c r="C73" s="164"/>
      <c r="D73" s="164"/>
      <c r="E73" s="164"/>
    </row>
    <row r="74" spans="1:5" ht="15" customHeight="1">
      <c r="A74" s="264"/>
      <c r="B74" s="78" t="s">
        <v>435</v>
      </c>
      <c r="C74" s="164">
        <v>0</v>
      </c>
      <c r="D74" s="164">
        <v>0</v>
      </c>
      <c r="E74" s="164">
        <v>0</v>
      </c>
    </row>
    <row r="75" spans="1:5" ht="15" customHeight="1">
      <c r="A75" s="264"/>
      <c r="B75" s="78" t="s">
        <v>436</v>
      </c>
      <c r="C75" s="164">
        <v>0</v>
      </c>
      <c r="D75" s="164">
        <v>0</v>
      </c>
      <c r="E75" s="164">
        <v>0</v>
      </c>
    </row>
    <row r="76" spans="1:5">
      <c r="A76" s="264"/>
      <c r="B76" s="79"/>
      <c r="C76" s="164"/>
      <c r="D76" s="164"/>
      <c r="E76" s="164"/>
    </row>
    <row r="77" spans="1:5">
      <c r="A77" s="97"/>
      <c r="B77" s="78" t="s">
        <v>157</v>
      </c>
      <c r="C77" s="164">
        <v>0</v>
      </c>
      <c r="D77" s="164">
        <f>+D16</f>
        <v>0</v>
      </c>
      <c r="E77" s="164">
        <f>+E16</f>
        <v>0</v>
      </c>
    </row>
    <row r="78" spans="1:5">
      <c r="A78" s="97"/>
      <c r="B78" s="79"/>
      <c r="C78" s="164"/>
      <c r="D78" s="164"/>
      <c r="E78" s="164"/>
    </row>
    <row r="79" spans="1:5">
      <c r="A79" s="97"/>
      <c r="B79" s="78" t="s">
        <v>167</v>
      </c>
      <c r="C79" s="170">
        <v>0</v>
      </c>
      <c r="D79" s="164">
        <v>0</v>
      </c>
      <c r="E79" s="164">
        <v>0</v>
      </c>
    </row>
    <row r="80" spans="1:5">
      <c r="A80" s="97"/>
      <c r="B80" s="79"/>
      <c r="C80" s="164"/>
      <c r="D80" s="164"/>
      <c r="E80" s="164"/>
    </row>
    <row r="81" spans="1:5" ht="15" customHeight="1">
      <c r="A81" s="264"/>
      <c r="B81" s="77" t="s">
        <v>445</v>
      </c>
      <c r="C81" s="164">
        <f>+C70+C72-C77+C79</f>
        <v>0</v>
      </c>
      <c r="D81" s="164">
        <f t="shared" ref="D81:E81" si="15">+D70+D72-D77+D79</f>
        <v>0</v>
      </c>
      <c r="E81" s="164">
        <f t="shared" si="15"/>
        <v>0</v>
      </c>
    </row>
    <row r="82" spans="1:5" ht="15" customHeight="1">
      <c r="A82" s="264"/>
      <c r="B82" s="77" t="s">
        <v>446</v>
      </c>
      <c r="C82" s="164">
        <f>+C81-C72</f>
        <v>0</v>
      </c>
      <c r="D82" s="164">
        <f t="shared" ref="D82:E82" si="16">+D81-D72</f>
        <v>0</v>
      </c>
      <c r="E82" s="164">
        <f t="shared" si="16"/>
        <v>0</v>
      </c>
    </row>
    <row r="83" spans="1:5" ht="15" customHeight="1">
      <c r="A83" s="264"/>
      <c r="B83" s="77"/>
      <c r="C83" s="98"/>
      <c r="D83" s="98"/>
      <c r="E83" s="98"/>
    </row>
    <row r="84" spans="1:5">
      <c r="A84" s="265"/>
      <c r="B84" s="99"/>
      <c r="C84" s="100"/>
      <c r="D84" s="100"/>
      <c r="E84" s="100"/>
    </row>
    <row r="89" spans="1:5">
      <c r="B89" t="s">
        <v>498</v>
      </c>
      <c r="C89" s="224" t="s">
        <v>499</v>
      </c>
      <c r="D89" s="224"/>
      <c r="E89" s="224"/>
    </row>
    <row r="90" spans="1:5">
      <c r="B90" s="101" t="s">
        <v>501</v>
      </c>
      <c r="C90" s="263" t="s">
        <v>503</v>
      </c>
      <c r="D90" s="263"/>
      <c r="E90" s="263"/>
    </row>
    <row r="91" spans="1:5">
      <c r="B91" s="102" t="s">
        <v>497</v>
      </c>
      <c r="C91" s="263" t="s">
        <v>504</v>
      </c>
      <c r="D91" s="263"/>
      <c r="E91" s="263"/>
    </row>
    <row r="92" spans="1:5">
      <c r="B92" s="102"/>
      <c r="C92" s="102"/>
      <c r="D92" s="102"/>
      <c r="E92" s="102"/>
    </row>
  </sheetData>
  <mergeCells count="39"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  <mergeCell ref="A40:A41"/>
    <mergeCell ref="A42:A44"/>
    <mergeCell ref="A29:A31"/>
    <mergeCell ref="A36:B37"/>
    <mergeCell ref="D36:D37"/>
    <mergeCell ref="D46:D47"/>
    <mergeCell ref="E46:E47"/>
    <mergeCell ref="A49:B50"/>
    <mergeCell ref="D49:D50"/>
    <mergeCell ref="A51:B51"/>
    <mergeCell ref="A54:A57"/>
    <mergeCell ref="A62:A64"/>
    <mergeCell ref="A46:A47"/>
    <mergeCell ref="B46:B47"/>
    <mergeCell ref="C46:C47"/>
    <mergeCell ref="A52:A53"/>
    <mergeCell ref="C90:E90"/>
    <mergeCell ref="C91:E91"/>
    <mergeCell ref="C89:E89"/>
    <mergeCell ref="A81:A84"/>
    <mergeCell ref="A67:B68"/>
    <mergeCell ref="D67:D68"/>
    <mergeCell ref="A69:B69"/>
    <mergeCell ref="A70:A71"/>
    <mergeCell ref="B70:B71"/>
    <mergeCell ref="C70:C71"/>
    <mergeCell ref="D70:D71"/>
    <mergeCell ref="E70:E71"/>
    <mergeCell ref="A72:A76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2"/>
  <sheetViews>
    <sheetView workbookViewId="0">
      <selection activeCell="B13" sqref="B13:C13"/>
    </sheetView>
  </sheetViews>
  <sheetFormatPr baseColWidth="10" defaultRowHeight="15"/>
  <cols>
    <col min="1" max="1" width="2.7109375" customWidth="1"/>
    <col min="2" max="2" width="2.42578125" customWidth="1"/>
    <col min="3" max="3" width="52.140625" customWidth="1"/>
    <col min="5" max="5" width="11.85546875" customWidth="1"/>
  </cols>
  <sheetData>
    <row r="1" spans="1:10">
      <c r="A1" s="206" t="s">
        <v>345</v>
      </c>
      <c r="B1" s="207"/>
      <c r="C1" s="207"/>
      <c r="D1" s="207"/>
      <c r="E1" s="207"/>
      <c r="F1" s="207"/>
      <c r="G1" s="207"/>
      <c r="H1" s="207"/>
      <c r="I1" s="208"/>
    </row>
    <row r="2" spans="1:10">
      <c r="A2" s="209" t="s">
        <v>168</v>
      </c>
      <c r="B2" s="210"/>
      <c r="C2" s="210"/>
      <c r="D2" s="210"/>
      <c r="E2" s="210"/>
      <c r="F2" s="210"/>
      <c r="G2" s="210"/>
      <c r="H2" s="210"/>
      <c r="I2" s="211"/>
    </row>
    <row r="3" spans="1:10">
      <c r="A3" s="209" t="str">
        <f>+'FORMATO 4'!A3</f>
        <v>Del 1 de enero al 31 de diciembre 2024</v>
      </c>
      <c r="B3" s="210"/>
      <c r="C3" s="210"/>
      <c r="D3" s="210"/>
      <c r="E3" s="210"/>
      <c r="F3" s="210"/>
      <c r="G3" s="210"/>
      <c r="H3" s="210"/>
      <c r="I3" s="211"/>
    </row>
    <row r="4" spans="1:10">
      <c r="A4" s="320" t="s">
        <v>1</v>
      </c>
      <c r="B4" s="321"/>
      <c r="C4" s="321"/>
      <c r="D4" s="321"/>
      <c r="E4" s="321"/>
      <c r="F4" s="321"/>
      <c r="G4" s="321"/>
      <c r="H4" s="321"/>
      <c r="I4" s="322"/>
    </row>
    <row r="5" spans="1:10">
      <c r="A5" s="323"/>
      <c r="B5" s="324"/>
      <c r="C5" s="325"/>
      <c r="D5" s="240" t="s">
        <v>169</v>
      </c>
      <c r="E5" s="241"/>
      <c r="F5" s="241"/>
      <c r="G5" s="241"/>
      <c r="H5" s="242"/>
      <c r="I5" s="315" t="s">
        <v>170</v>
      </c>
    </row>
    <row r="6" spans="1:10">
      <c r="A6" s="327" t="s">
        <v>161</v>
      </c>
      <c r="B6" s="328"/>
      <c r="C6" s="329"/>
      <c r="D6" s="315" t="s">
        <v>172</v>
      </c>
      <c r="E6" s="116" t="s">
        <v>173</v>
      </c>
      <c r="F6" s="315" t="s">
        <v>175</v>
      </c>
      <c r="G6" s="315" t="s">
        <v>149</v>
      </c>
      <c r="H6" s="315" t="s">
        <v>176</v>
      </c>
      <c r="I6" s="326"/>
    </row>
    <row r="7" spans="1:10">
      <c r="A7" s="330" t="s">
        <v>171</v>
      </c>
      <c r="B7" s="331"/>
      <c r="C7" s="332"/>
      <c r="D7" s="316"/>
      <c r="E7" s="117" t="s">
        <v>174</v>
      </c>
      <c r="F7" s="316"/>
      <c r="G7" s="316"/>
      <c r="H7" s="316"/>
      <c r="I7" s="316"/>
    </row>
    <row r="8" spans="1:10">
      <c r="A8" s="317"/>
      <c r="B8" s="318"/>
      <c r="C8" s="319"/>
      <c r="D8" s="18"/>
      <c r="E8" s="18"/>
      <c r="F8" s="18"/>
      <c r="G8" s="18"/>
      <c r="H8" s="18"/>
      <c r="I8" s="18"/>
    </row>
    <row r="9" spans="1:10">
      <c r="A9" s="307" t="s">
        <v>177</v>
      </c>
      <c r="B9" s="302"/>
      <c r="C9" s="222"/>
      <c r="D9" s="171"/>
      <c r="E9" s="171"/>
      <c r="F9" s="171"/>
      <c r="G9" s="171"/>
      <c r="H9" s="171"/>
      <c r="I9" s="171"/>
      <c r="J9" s="57"/>
    </row>
    <row r="10" spans="1:10">
      <c r="A10" s="119"/>
      <c r="B10" s="308" t="s">
        <v>178</v>
      </c>
      <c r="C10" s="309"/>
      <c r="D10" s="172">
        <v>0</v>
      </c>
      <c r="E10" s="172">
        <v>0</v>
      </c>
      <c r="F10" s="172">
        <f t="shared" ref="F10:F16" si="0">+D10+E10</f>
        <v>0</v>
      </c>
      <c r="G10" s="172">
        <f t="shared" ref="G10:G16" si="1">+E10+F10</f>
        <v>0</v>
      </c>
      <c r="H10" s="172">
        <f t="shared" ref="H10:H16" si="2">+F10+G10</f>
        <v>0</v>
      </c>
      <c r="I10" s="172">
        <f>+D10-H10</f>
        <v>0</v>
      </c>
      <c r="J10" s="57"/>
    </row>
    <row r="11" spans="1:10">
      <c r="A11" s="119"/>
      <c r="B11" s="308" t="s">
        <v>179</v>
      </c>
      <c r="C11" s="309"/>
      <c r="D11" s="172">
        <v>0</v>
      </c>
      <c r="E11" s="172">
        <v>0</v>
      </c>
      <c r="F11" s="172">
        <f t="shared" si="0"/>
        <v>0</v>
      </c>
      <c r="G11" s="172">
        <f t="shared" si="1"/>
        <v>0</v>
      </c>
      <c r="H11" s="172">
        <f t="shared" si="2"/>
        <v>0</v>
      </c>
      <c r="I11" s="172">
        <f t="shared" ref="I11:I16" si="3">+D11-H11</f>
        <v>0</v>
      </c>
      <c r="J11" s="57"/>
    </row>
    <row r="12" spans="1:10">
      <c r="A12" s="119"/>
      <c r="B12" s="308" t="s">
        <v>180</v>
      </c>
      <c r="C12" s="309"/>
      <c r="D12" s="172">
        <v>0</v>
      </c>
      <c r="E12" s="172">
        <v>0</v>
      </c>
      <c r="F12" s="172">
        <f t="shared" si="0"/>
        <v>0</v>
      </c>
      <c r="G12" s="172">
        <f t="shared" si="1"/>
        <v>0</v>
      </c>
      <c r="H12" s="172">
        <f t="shared" si="2"/>
        <v>0</v>
      </c>
      <c r="I12" s="172">
        <f t="shared" si="3"/>
        <v>0</v>
      </c>
      <c r="J12" s="57"/>
    </row>
    <row r="13" spans="1:10">
      <c r="A13" s="119"/>
      <c r="B13" s="308" t="s">
        <v>181</v>
      </c>
      <c r="C13" s="309"/>
      <c r="D13" s="172">
        <v>0</v>
      </c>
      <c r="E13" s="172">
        <v>0</v>
      </c>
      <c r="F13" s="172">
        <f t="shared" si="0"/>
        <v>0</v>
      </c>
      <c r="G13" s="172">
        <f t="shared" si="1"/>
        <v>0</v>
      </c>
      <c r="H13" s="172">
        <f t="shared" si="2"/>
        <v>0</v>
      </c>
      <c r="I13" s="172">
        <f t="shared" si="3"/>
        <v>0</v>
      </c>
      <c r="J13" s="57"/>
    </row>
    <row r="14" spans="1:10">
      <c r="A14" s="119"/>
      <c r="B14" s="308" t="s">
        <v>182</v>
      </c>
      <c r="C14" s="309"/>
      <c r="D14" s="172">
        <v>0</v>
      </c>
      <c r="E14" s="172">
        <v>0</v>
      </c>
      <c r="F14" s="172">
        <f t="shared" si="0"/>
        <v>0</v>
      </c>
      <c r="G14" s="172">
        <v>0</v>
      </c>
      <c r="H14" s="172">
        <v>0</v>
      </c>
      <c r="I14" s="172">
        <f t="shared" si="3"/>
        <v>0</v>
      </c>
      <c r="J14" s="57"/>
    </row>
    <row r="15" spans="1:10">
      <c r="A15" s="119"/>
      <c r="B15" s="308" t="s">
        <v>183</v>
      </c>
      <c r="C15" s="309"/>
      <c r="D15" s="172">
        <v>0</v>
      </c>
      <c r="E15" s="172">
        <v>0</v>
      </c>
      <c r="F15" s="172">
        <f t="shared" si="0"/>
        <v>0</v>
      </c>
      <c r="G15" s="172">
        <f t="shared" si="1"/>
        <v>0</v>
      </c>
      <c r="H15" s="172">
        <f t="shared" si="2"/>
        <v>0</v>
      </c>
      <c r="I15" s="172">
        <f t="shared" si="3"/>
        <v>0</v>
      </c>
      <c r="J15" s="57"/>
    </row>
    <row r="16" spans="1:10">
      <c r="A16" s="119"/>
      <c r="B16" s="308" t="s">
        <v>491</v>
      </c>
      <c r="C16" s="309"/>
      <c r="D16" s="172">
        <v>0</v>
      </c>
      <c r="E16" s="172">
        <v>0</v>
      </c>
      <c r="F16" s="172">
        <f t="shared" si="0"/>
        <v>0</v>
      </c>
      <c r="G16" s="172">
        <f t="shared" si="1"/>
        <v>0</v>
      </c>
      <c r="H16" s="172">
        <f t="shared" si="2"/>
        <v>0</v>
      </c>
      <c r="I16" s="172">
        <f t="shared" si="3"/>
        <v>0</v>
      </c>
      <c r="J16" s="57"/>
    </row>
    <row r="17" spans="1:10">
      <c r="A17" s="310"/>
      <c r="B17" s="308" t="s">
        <v>184</v>
      </c>
      <c r="C17" s="309"/>
      <c r="D17" s="164">
        <f>SUM(D19:D29)</f>
        <v>0</v>
      </c>
      <c r="E17" s="164">
        <f>SUM(E19:E29)</f>
        <v>0</v>
      </c>
      <c r="F17" s="164">
        <f t="shared" ref="F17:I17" si="4">SUM(F19:F29)</f>
        <v>0</v>
      </c>
      <c r="G17" s="164">
        <f t="shared" si="4"/>
        <v>0</v>
      </c>
      <c r="H17" s="164">
        <f t="shared" si="4"/>
        <v>0</v>
      </c>
      <c r="I17" s="164">
        <f t="shared" si="4"/>
        <v>0</v>
      </c>
      <c r="J17" s="57"/>
    </row>
    <row r="18" spans="1:10">
      <c r="A18" s="310"/>
      <c r="B18" s="308" t="s">
        <v>185</v>
      </c>
      <c r="C18" s="309"/>
      <c r="D18" s="164"/>
      <c r="E18" s="164"/>
      <c r="F18" s="164"/>
      <c r="G18" s="164"/>
      <c r="H18" s="164"/>
      <c r="I18" s="164"/>
      <c r="J18" s="57"/>
    </row>
    <row r="19" spans="1:10">
      <c r="A19" s="119"/>
      <c r="B19" s="120"/>
      <c r="C19" s="121" t="s">
        <v>186</v>
      </c>
      <c r="D19" s="172">
        <v>0</v>
      </c>
      <c r="E19" s="172">
        <v>0</v>
      </c>
      <c r="F19" s="172">
        <f>+D19+E19</f>
        <v>0</v>
      </c>
      <c r="G19" s="164">
        <v>0</v>
      </c>
      <c r="H19" s="164">
        <v>0</v>
      </c>
      <c r="I19" s="172">
        <f t="shared" ref="I19:I29" si="5">+D19-H19</f>
        <v>0</v>
      </c>
      <c r="J19" s="122"/>
    </row>
    <row r="20" spans="1:10">
      <c r="A20" s="119"/>
      <c r="B20" s="120"/>
      <c r="C20" s="121" t="s">
        <v>187</v>
      </c>
      <c r="D20" s="172">
        <v>0</v>
      </c>
      <c r="E20" s="172">
        <v>0</v>
      </c>
      <c r="F20" s="172">
        <f t="shared" ref="F20:F29" si="6">+D20+E20</f>
        <v>0</v>
      </c>
      <c r="G20" s="172">
        <f t="shared" ref="G20:G29" si="7">+E20+F20</f>
        <v>0</v>
      </c>
      <c r="H20" s="172">
        <f t="shared" ref="H20:H29" si="8">+F20+G20</f>
        <v>0</v>
      </c>
      <c r="I20" s="172">
        <f t="shared" si="5"/>
        <v>0</v>
      </c>
      <c r="J20" s="57"/>
    </row>
    <row r="21" spans="1:10">
      <c r="A21" s="119"/>
      <c r="B21" s="120"/>
      <c r="C21" s="121" t="s">
        <v>188</v>
      </c>
      <c r="D21" s="172">
        <v>0</v>
      </c>
      <c r="E21" s="172">
        <v>0</v>
      </c>
      <c r="F21" s="172">
        <f t="shared" si="6"/>
        <v>0</v>
      </c>
      <c r="G21" s="172">
        <f t="shared" si="7"/>
        <v>0</v>
      </c>
      <c r="H21" s="172">
        <f t="shared" si="8"/>
        <v>0</v>
      </c>
      <c r="I21" s="172">
        <f t="shared" si="5"/>
        <v>0</v>
      </c>
      <c r="J21" s="57"/>
    </row>
    <row r="22" spans="1:10">
      <c r="A22" s="119"/>
      <c r="B22" s="120"/>
      <c r="C22" s="121" t="s">
        <v>189</v>
      </c>
      <c r="D22" s="172">
        <v>0</v>
      </c>
      <c r="E22" s="172">
        <v>0</v>
      </c>
      <c r="F22" s="172">
        <f t="shared" si="6"/>
        <v>0</v>
      </c>
      <c r="G22" s="172">
        <f t="shared" si="7"/>
        <v>0</v>
      </c>
      <c r="H22" s="172">
        <f t="shared" si="8"/>
        <v>0</v>
      </c>
      <c r="I22" s="172">
        <f t="shared" si="5"/>
        <v>0</v>
      </c>
      <c r="J22" s="57"/>
    </row>
    <row r="23" spans="1:10">
      <c r="A23" s="119"/>
      <c r="B23" s="120"/>
      <c r="C23" s="121" t="s">
        <v>190</v>
      </c>
      <c r="D23" s="172">
        <v>0</v>
      </c>
      <c r="E23" s="172">
        <v>0</v>
      </c>
      <c r="F23" s="172">
        <f t="shared" si="6"/>
        <v>0</v>
      </c>
      <c r="G23" s="172">
        <f t="shared" si="7"/>
        <v>0</v>
      </c>
      <c r="H23" s="172">
        <f t="shared" si="8"/>
        <v>0</v>
      </c>
      <c r="I23" s="172">
        <f t="shared" si="5"/>
        <v>0</v>
      </c>
      <c r="J23" s="57"/>
    </row>
    <row r="24" spans="1:10">
      <c r="A24" s="119"/>
      <c r="B24" s="120"/>
      <c r="C24" s="121" t="s">
        <v>448</v>
      </c>
      <c r="D24" s="172">
        <v>0</v>
      </c>
      <c r="E24" s="172">
        <v>0</v>
      </c>
      <c r="F24" s="172">
        <f t="shared" si="6"/>
        <v>0</v>
      </c>
      <c r="G24" s="172">
        <f t="shared" si="7"/>
        <v>0</v>
      </c>
      <c r="H24" s="172">
        <f t="shared" si="8"/>
        <v>0</v>
      </c>
      <c r="I24" s="172">
        <f t="shared" si="5"/>
        <v>0</v>
      </c>
      <c r="J24" s="57"/>
    </row>
    <row r="25" spans="1:10">
      <c r="A25" s="119"/>
      <c r="B25" s="120"/>
      <c r="C25" s="121" t="s">
        <v>449</v>
      </c>
      <c r="D25" s="172">
        <v>0</v>
      </c>
      <c r="E25" s="172">
        <v>0</v>
      </c>
      <c r="F25" s="172">
        <f t="shared" si="6"/>
        <v>0</v>
      </c>
      <c r="G25" s="172">
        <f t="shared" si="7"/>
        <v>0</v>
      </c>
      <c r="H25" s="172">
        <f t="shared" si="8"/>
        <v>0</v>
      </c>
      <c r="I25" s="172">
        <f t="shared" si="5"/>
        <v>0</v>
      </c>
      <c r="J25" s="57"/>
    </row>
    <row r="26" spans="1:10">
      <c r="A26" s="119"/>
      <c r="B26" s="120"/>
      <c r="C26" s="121" t="s">
        <v>191</v>
      </c>
      <c r="D26" s="172">
        <v>0</v>
      </c>
      <c r="E26" s="172">
        <v>0</v>
      </c>
      <c r="F26" s="172">
        <f t="shared" si="6"/>
        <v>0</v>
      </c>
      <c r="G26" s="172">
        <f t="shared" si="7"/>
        <v>0</v>
      </c>
      <c r="H26" s="172">
        <f t="shared" si="8"/>
        <v>0</v>
      </c>
      <c r="I26" s="172">
        <f t="shared" si="5"/>
        <v>0</v>
      </c>
      <c r="J26" s="57"/>
    </row>
    <row r="27" spans="1:10">
      <c r="A27" s="119"/>
      <c r="B27" s="120"/>
      <c r="C27" s="121" t="s">
        <v>192</v>
      </c>
      <c r="D27" s="172">
        <v>0</v>
      </c>
      <c r="E27" s="172">
        <v>0</v>
      </c>
      <c r="F27" s="172">
        <f t="shared" si="6"/>
        <v>0</v>
      </c>
      <c r="G27" s="172">
        <f t="shared" si="7"/>
        <v>0</v>
      </c>
      <c r="H27" s="172">
        <f t="shared" si="8"/>
        <v>0</v>
      </c>
      <c r="I27" s="172">
        <f t="shared" si="5"/>
        <v>0</v>
      </c>
      <c r="J27" s="57"/>
    </row>
    <row r="28" spans="1:10">
      <c r="A28" s="119"/>
      <c r="B28" s="120"/>
      <c r="C28" s="121" t="s">
        <v>193</v>
      </c>
      <c r="D28" s="172">
        <v>0</v>
      </c>
      <c r="E28" s="172">
        <v>0</v>
      </c>
      <c r="F28" s="172">
        <f t="shared" si="6"/>
        <v>0</v>
      </c>
      <c r="G28" s="172">
        <f t="shared" si="7"/>
        <v>0</v>
      </c>
      <c r="H28" s="172">
        <f t="shared" si="8"/>
        <v>0</v>
      </c>
      <c r="I28" s="172">
        <f t="shared" si="5"/>
        <v>0</v>
      </c>
      <c r="J28" s="57"/>
    </row>
    <row r="29" spans="1:10">
      <c r="A29" s="119"/>
      <c r="B29" s="120"/>
      <c r="C29" s="121" t="s">
        <v>450</v>
      </c>
      <c r="D29" s="172">
        <v>0</v>
      </c>
      <c r="E29" s="172">
        <v>0</v>
      </c>
      <c r="F29" s="172">
        <f t="shared" si="6"/>
        <v>0</v>
      </c>
      <c r="G29" s="172">
        <f t="shared" si="7"/>
        <v>0</v>
      </c>
      <c r="H29" s="172">
        <f t="shared" si="8"/>
        <v>0</v>
      </c>
      <c r="I29" s="172">
        <f t="shared" si="5"/>
        <v>0</v>
      </c>
      <c r="J29" s="57"/>
    </row>
    <row r="30" spans="1:10">
      <c r="A30" s="310"/>
      <c r="B30" s="308" t="s">
        <v>194</v>
      </c>
      <c r="C30" s="309"/>
      <c r="D30" s="164">
        <f>SUM(D32:D36)</f>
        <v>0</v>
      </c>
      <c r="E30" s="164">
        <f t="shared" ref="E30:I30" si="9">SUM(E32:E36)</f>
        <v>0</v>
      </c>
      <c r="F30" s="164">
        <f t="shared" si="9"/>
        <v>0</v>
      </c>
      <c r="G30" s="164">
        <f t="shared" si="9"/>
        <v>0</v>
      </c>
      <c r="H30" s="164">
        <f t="shared" si="9"/>
        <v>0</v>
      </c>
      <c r="I30" s="164">
        <f t="shared" si="9"/>
        <v>0</v>
      </c>
      <c r="J30" s="57"/>
    </row>
    <row r="31" spans="1:10">
      <c r="A31" s="310"/>
      <c r="B31" s="308" t="s">
        <v>195</v>
      </c>
      <c r="C31" s="309"/>
      <c r="D31" s="164"/>
      <c r="E31" s="164"/>
      <c r="F31" s="164"/>
      <c r="G31" s="164"/>
      <c r="H31" s="164"/>
      <c r="I31" s="164"/>
      <c r="J31" s="57"/>
    </row>
    <row r="32" spans="1:10">
      <c r="A32" s="119"/>
      <c r="B32" s="120"/>
      <c r="C32" s="121" t="s">
        <v>196</v>
      </c>
      <c r="D32" s="172">
        <v>0</v>
      </c>
      <c r="E32" s="172">
        <v>0</v>
      </c>
      <c r="F32" s="172">
        <f t="shared" ref="F32:F36" si="10">+D32+E32</f>
        <v>0</v>
      </c>
      <c r="G32" s="172">
        <f t="shared" ref="G32" si="11">+E32+F32</f>
        <v>0</v>
      </c>
      <c r="H32" s="172">
        <f t="shared" ref="H32" si="12">+F32+G32</f>
        <v>0</v>
      </c>
      <c r="I32" s="172">
        <f t="shared" ref="I32" si="13">+D32-H32</f>
        <v>0</v>
      </c>
      <c r="J32" s="57"/>
    </row>
    <row r="33" spans="1:10">
      <c r="A33" s="119"/>
      <c r="B33" s="120"/>
      <c r="C33" s="121" t="s">
        <v>197</v>
      </c>
      <c r="D33" s="172">
        <v>0</v>
      </c>
      <c r="E33" s="172">
        <v>0</v>
      </c>
      <c r="F33" s="172">
        <f t="shared" si="10"/>
        <v>0</v>
      </c>
      <c r="G33" s="172">
        <f t="shared" ref="G33:G36" si="14">+E33+F33</f>
        <v>0</v>
      </c>
      <c r="H33" s="172">
        <f t="shared" ref="H33:H36" si="15">+F33+G33</f>
        <v>0</v>
      </c>
      <c r="I33" s="172">
        <f t="shared" ref="I33:I39" si="16">+D33-H33</f>
        <v>0</v>
      </c>
      <c r="J33" s="57"/>
    </row>
    <row r="34" spans="1:10">
      <c r="A34" s="119"/>
      <c r="B34" s="120"/>
      <c r="C34" s="121" t="s">
        <v>198</v>
      </c>
      <c r="D34" s="172">
        <v>0</v>
      </c>
      <c r="E34" s="172">
        <v>0</v>
      </c>
      <c r="F34" s="172">
        <f t="shared" si="10"/>
        <v>0</v>
      </c>
      <c r="G34" s="172">
        <f t="shared" si="14"/>
        <v>0</v>
      </c>
      <c r="H34" s="172">
        <f t="shared" si="15"/>
        <v>0</v>
      </c>
      <c r="I34" s="172">
        <f t="shared" si="16"/>
        <v>0</v>
      </c>
      <c r="J34" s="57"/>
    </row>
    <row r="35" spans="1:10">
      <c r="A35" s="119"/>
      <c r="B35" s="120"/>
      <c r="C35" s="121" t="s">
        <v>451</v>
      </c>
      <c r="D35" s="172">
        <v>0</v>
      </c>
      <c r="E35" s="172">
        <v>0</v>
      </c>
      <c r="F35" s="172">
        <f t="shared" si="10"/>
        <v>0</v>
      </c>
      <c r="G35" s="172">
        <f t="shared" si="14"/>
        <v>0</v>
      </c>
      <c r="H35" s="172">
        <f t="shared" si="15"/>
        <v>0</v>
      </c>
      <c r="I35" s="172">
        <f t="shared" si="16"/>
        <v>0</v>
      </c>
      <c r="J35" s="57"/>
    </row>
    <row r="36" spans="1:10">
      <c r="A36" s="119"/>
      <c r="B36" s="120"/>
      <c r="C36" s="121" t="s">
        <v>199</v>
      </c>
      <c r="D36" s="172">
        <v>0</v>
      </c>
      <c r="E36" s="172">
        <v>0</v>
      </c>
      <c r="F36" s="172">
        <f t="shared" si="10"/>
        <v>0</v>
      </c>
      <c r="G36" s="172">
        <f t="shared" si="14"/>
        <v>0</v>
      </c>
      <c r="H36" s="172">
        <f t="shared" si="15"/>
        <v>0</v>
      </c>
      <c r="I36" s="172">
        <f t="shared" si="16"/>
        <v>0</v>
      </c>
      <c r="J36" s="57"/>
    </row>
    <row r="37" spans="1:10">
      <c r="A37" s="123"/>
      <c r="B37" s="311" t="s">
        <v>492</v>
      </c>
      <c r="C37" s="312"/>
      <c r="D37" s="189">
        <v>13710729</v>
      </c>
      <c r="E37" s="172">
        <v>0</v>
      </c>
      <c r="F37" s="172">
        <f>+D37+E37</f>
        <v>13710729</v>
      </c>
      <c r="G37" s="164">
        <f>+'FORMATO 4'!D10</f>
        <v>13710729</v>
      </c>
      <c r="H37" s="164">
        <f>+'FORMATO 4'!E10</f>
        <v>13710729</v>
      </c>
      <c r="I37" s="172">
        <f t="shared" si="16"/>
        <v>0</v>
      </c>
      <c r="J37" s="57"/>
    </row>
    <row r="38" spans="1:10">
      <c r="A38" s="55"/>
      <c r="B38" s="57"/>
      <c r="C38" s="57"/>
      <c r="D38" s="56"/>
      <c r="E38" s="125"/>
      <c r="F38" s="125"/>
      <c r="G38" s="125"/>
      <c r="H38" s="125"/>
      <c r="I38" s="125"/>
      <c r="J38" s="57"/>
    </row>
    <row r="39" spans="1:10">
      <c r="A39" s="126"/>
      <c r="B39" s="313" t="s">
        <v>200</v>
      </c>
      <c r="C39" s="314"/>
      <c r="D39" s="173">
        <f>+D40</f>
        <v>0</v>
      </c>
      <c r="E39" s="173">
        <f>+E40</f>
        <v>0</v>
      </c>
      <c r="F39" s="173">
        <f>+F40</f>
        <v>0</v>
      </c>
      <c r="G39" s="164">
        <f>+G40</f>
        <v>0</v>
      </c>
      <c r="H39" s="164">
        <f>+H40</f>
        <v>0</v>
      </c>
      <c r="I39" s="172">
        <f t="shared" si="16"/>
        <v>0</v>
      </c>
      <c r="J39" s="57"/>
    </row>
    <row r="40" spans="1:10">
      <c r="A40" s="119"/>
      <c r="B40" s="120"/>
      <c r="C40" s="121" t="s">
        <v>201</v>
      </c>
      <c r="D40" s="172">
        <v>0</v>
      </c>
      <c r="E40" s="172">
        <v>0</v>
      </c>
      <c r="F40" s="172">
        <f t="shared" ref="F40:F43" si="17">+D40+E40</f>
        <v>0</v>
      </c>
      <c r="G40" s="172">
        <v>0</v>
      </c>
      <c r="H40" s="172">
        <v>0</v>
      </c>
      <c r="I40" s="172">
        <f t="shared" ref="I40:I47" si="18">+D40-H40</f>
        <v>0</v>
      </c>
      <c r="J40" s="57"/>
    </row>
    <row r="41" spans="1:10">
      <c r="A41" s="119"/>
      <c r="B41" s="308" t="s">
        <v>202</v>
      </c>
      <c r="C41" s="309"/>
      <c r="D41" s="172">
        <f>SUM(D42:D43)</f>
        <v>0</v>
      </c>
      <c r="E41" s="172">
        <f t="shared" ref="E41:H41" si="19">SUM(E42:E43)</f>
        <v>0</v>
      </c>
      <c r="F41" s="172">
        <f t="shared" si="17"/>
        <v>0</v>
      </c>
      <c r="G41" s="172">
        <f t="shared" si="19"/>
        <v>0</v>
      </c>
      <c r="H41" s="172">
        <f t="shared" si="19"/>
        <v>0</v>
      </c>
      <c r="I41" s="172">
        <f t="shared" si="18"/>
        <v>0</v>
      </c>
      <c r="J41" s="57"/>
    </row>
    <row r="42" spans="1:10">
      <c r="A42" s="119"/>
      <c r="B42" s="120"/>
      <c r="C42" s="121" t="s">
        <v>203</v>
      </c>
      <c r="D42" s="172">
        <v>0</v>
      </c>
      <c r="E42" s="172">
        <v>0</v>
      </c>
      <c r="F42" s="172">
        <f t="shared" si="17"/>
        <v>0</v>
      </c>
      <c r="G42" s="172">
        <v>0</v>
      </c>
      <c r="H42" s="172">
        <v>0</v>
      </c>
      <c r="I42" s="172">
        <f t="shared" si="18"/>
        <v>0</v>
      </c>
      <c r="J42" s="57"/>
    </row>
    <row r="43" spans="1:10">
      <c r="A43" s="119"/>
      <c r="B43" s="120"/>
      <c r="C43" s="121" t="s">
        <v>204</v>
      </c>
      <c r="D43" s="172">
        <v>0</v>
      </c>
      <c r="E43" s="172">
        <v>0</v>
      </c>
      <c r="F43" s="172">
        <f t="shared" si="17"/>
        <v>0</v>
      </c>
      <c r="G43" s="172">
        <v>0</v>
      </c>
      <c r="H43" s="172">
        <v>0</v>
      </c>
      <c r="I43" s="172">
        <f t="shared" si="18"/>
        <v>0</v>
      </c>
      <c r="J43" s="57"/>
    </row>
    <row r="44" spans="1:10">
      <c r="A44" s="119"/>
      <c r="B44" s="120"/>
      <c r="C44" s="127"/>
      <c r="D44" s="172"/>
      <c r="E44" s="172"/>
      <c r="F44" s="172"/>
      <c r="G44" s="172"/>
      <c r="H44" s="172"/>
      <c r="I44" s="172"/>
      <c r="J44" s="57"/>
    </row>
    <row r="45" spans="1:10">
      <c r="A45" s="307" t="s">
        <v>205</v>
      </c>
      <c r="B45" s="302"/>
      <c r="C45" s="222"/>
      <c r="D45" s="164">
        <f>+D10+D11+D12+D13+D14+D15+D16+D17+D30+D37+D39+D41</f>
        <v>13710729</v>
      </c>
      <c r="E45" s="164">
        <f>+E10+E11+E12+E13+E14+E15+E16+E17+E30+E37+E39+E41</f>
        <v>0</v>
      </c>
      <c r="F45" s="164">
        <f>+F10+F11+F12+F13+F14+F15+F16+F17+F30+F37+F39+F41</f>
        <v>13710729</v>
      </c>
      <c r="G45" s="164">
        <f t="shared" ref="G45" si="20">+G10+G11+G12+G13+G14+G15+G16+G17+G30+G37+G39+G41</f>
        <v>13710729</v>
      </c>
      <c r="H45" s="164">
        <f>+H10+H11+H12+H13+H14+H15+H16+H17+H30+H37+H39+H41</f>
        <v>13710729</v>
      </c>
      <c r="I45" s="172">
        <f t="shared" si="18"/>
        <v>0</v>
      </c>
      <c r="J45" s="57"/>
    </row>
    <row r="46" spans="1:10">
      <c r="A46" s="307" t="s">
        <v>206</v>
      </c>
      <c r="B46" s="302"/>
      <c r="C46" s="222"/>
      <c r="D46" s="164"/>
      <c r="E46" s="164"/>
      <c r="F46" s="164"/>
      <c r="G46" s="164"/>
      <c r="H46" s="164"/>
      <c r="I46" s="164"/>
      <c r="J46" s="57"/>
    </row>
    <row r="47" spans="1:10">
      <c r="A47" s="307" t="s">
        <v>452</v>
      </c>
      <c r="B47" s="302"/>
      <c r="C47" s="222"/>
      <c r="D47" s="174">
        <v>0</v>
      </c>
      <c r="E47" s="174">
        <v>0</v>
      </c>
      <c r="F47" s="175">
        <f t="shared" ref="F47" si="21">+D47+E47</f>
        <v>0</v>
      </c>
      <c r="G47" s="174">
        <v>0</v>
      </c>
      <c r="H47" s="174">
        <v>0</v>
      </c>
      <c r="I47" s="172">
        <f t="shared" si="18"/>
        <v>0</v>
      </c>
      <c r="J47" s="57"/>
    </row>
    <row r="48" spans="1:10">
      <c r="A48" s="119"/>
      <c r="B48" s="120"/>
      <c r="C48" s="127"/>
      <c r="D48" s="176"/>
      <c r="E48" s="176"/>
      <c r="F48" s="176"/>
      <c r="G48" s="176"/>
      <c r="H48" s="176"/>
      <c r="I48" s="176"/>
      <c r="J48" s="57"/>
    </row>
    <row r="49" spans="1:10">
      <c r="A49" s="307" t="s">
        <v>207</v>
      </c>
      <c r="B49" s="302"/>
      <c r="C49" s="222"/>
      <c r="D49" s="172"/>
      <c r="E49" s="172"/>
      <c r="F49" s="172"/>
      <c r="G49" s="172"/>
      <c r="H49" s="172"/>
      <c r="I49" s="172"/>
      <c r="J49" s="57"/>
    </row>
    <row r="50" spans="1:10">
      <c r="A50" s="119"/>
      <c r="B50" s="308" t="s">
        <v>208</v>
      </c>
      <c r="C50" s="309"/>
      <c r="D50" s="172">
        <f>SUM(D51:D59)</f>
        <v>0</v>
      </c>
      <c r="E50" s="172">
        <f t="shared" ref="E50:H50" si="22">SUM(E51:E59)</f>
        <v>0</v>
      </c>
      <c r="F50" s="172">
        <f>SUM(F51:F59)</f>
        <v>0</v>
      </c>
      <c r="G50" s="172">
        <f t="shared" si="22"/>
        <v>0</v>
      </c>
      <c r="H50" s="172">
        <f t="shared" si="22"/>
        <v>0</v>
      </c>
      <c r="I50" s="172">
        <f t="shared" ref="I50:I60" si="23">+D50-H50</f>
        <v>0</v>
      </c>
      <c r="J50" s="57"/>
    </row>
    <row r="51" spans="1:10">
      <c r="A51" s="119"/>
      <c r="B51" s="120"/>
      <c r="C51" s="121" t="s">
        <v>453</v>
      </c>
      <c r="D51" s="164">
        <v>0</v>
      </c>
      <c r="E51" s="164">
        <v>0</v>
      </c>
      <c r="F51" s="172">
        <f>+D51+E51</f>
        <v>0</v>
      </c>
      <c r="G51" s="164">
        <v>0</v>
      </c>
      <c r="H51" s="164">
        <v>0</v>
      </c>
      <c r="I51" s="172">
        <f t="shared" si="23"/>
        <v>0</v>
      </c>
      <c r="J51" s="57"/>
    </row>
    <row r="52" spans="1:10">
      <c r="A52" s="119"/>
      <c r="B52" s="120"/>
      <c r="C52" s="121" t="s">
        <v>454</v>
      </c>
      <c r="D52" s="164">
        <v>0</v>
      </c>
      <c r="E52" s="164">
        <v>0</v>
      </c>
      <c r="F52" s="172">
        <f t="shared" ref="F52:F59" si="24">+D52+E52</f>
        <v>0</v>
      </c>
      <c r="G52" s="164">
        <v>0</v>
      </c>
      <c r="H52" s="164">
        <v>0</v>
      </c>
      <c r="I52" s="172">
        <f t="shared" si="23"/>
        <v>0</v>
      </c>
      <c r="J52" s="57"/>
    </row>
    <row r="53" spans="1:10">
      <c r="A53" s="119"/>
      <c r="B53" s="120"/>
      <c r="C53" s="121" t="s">
        <v>455</v>
      </c>
      <c r="D53" s="164">
        <v>0</v>
      </c>
      <c r="E53" s="164">
        <v>0</v>
      </c>
      <c r="F53" s="172">
        <f t="shared" si="24"/>
        <v>0</v>
      </c>
      <c r="G53" s="164">
        <v>0</v>
      </c>
      <c r="H53" s="164">
        <v>0</v>
      </c>
      <c r="I53" s="172">
        <f t="shared" si="23"/>
        <v>0</v>
      </c>
      <c r="J53" s="57"/>
    </row>
    <row r="54" spans="1:10">
      <c r="A54" s="310"/>
      <c r="B54" s="305"/>
      <c r="C54" s="121" t="s">
        <v>456</v>
      </c>
      <c r="D54" s="164">
        <v>0</v>
      </c>
      <c r="E54" s="164">
        <v>0</v>
      </c>
      <c r="F54" s="172">
        <f t="shared" si="24"/>
        <v>0</v>
      </c>
      <c r="G54" s="164">
        <v>0</v>
      </c>
      <c r="H54" s="164">
        <v>0</v>
      </c>
      <c r="I54" s="172">
        <f t="shared" si="23"/>
        <v>0</v>
      </c>
      <c r="J54" s="57"/>
    </row>
    <row r="55" spans="1:10">
      <c r="A55" s="310"/>
      <c r="B55" s="305"/>
      <c r="C55" s="121" t="s">
        <v>209</v>
      </c>
      <c r="D55" s="164">
        <v>0</v>
      </c>
      <c r="E55" s="164">
        <v>0</v>
      </c>
      <c r="F55" s="172">
        <f t="shared" si="24"/>
        <v>0</v>
      </c>
      <c r="G55" s="164">
        <v>0</v>
      </c>
      <c r="H55" s="164">
        <v>0</v>
      </c>
      <c r="I55" s="172">
        <f t="shared" si="23"/>
        <v>0</v>
      </c>
      <c r="J55" s="57"/>
    </row>
    <row r="56" spans="1:10">
      <c r="A56" s="119"/>
      <c r="B56" s="120"/>
      <c r="C56" s="121" t="s">
        <v>210</v>
      </c>
      <c r="D56" s="172">
        <v>0</v>
      </c>
      <c r="E56" s="172">
        <v>0</v>
      </c>
      <c r="F56" s="172">
        <f t="shared" si="24"/>
        <v>0</v>
      </c>
      <c r="G56" s="164">
        <v>0</v>
      </c>
      <c r="H56" s="164">
        <v>0</v>
      </c>
      <c r="I56" s="172">
        <f t="shared" si="23"/>
        <v>0</v>
      </c>
      <c r="J56" s="57"/>
    </row>
    <row r="57" spans="1:10">
      <c r="A57" s="119"/>
      <c r="B57" s="120"/>
      <c r="C57" s="121" t="s">
        <v>457</v>
      </c>
      <c r="D57" s="164">
        <v>0</v>
      </c>
      <c r="E57" s="164">
        <v>0</v>
      </c>
      <c r="F57" s="172">
        <f t="shared" si="24"/>
        <v>0</v>
      </c>
      <c r="G57" s="164">
        <v>0</v>
      </c>
      <c r="H57" s="164">
        <v>0</v>
      </c>
      <c r="I57" s="172">
        <f t="shared" si="23"/>
        <v>0</v>
      </c>
      <c r="J57" s="57"/>
    </row>
    <row r="58" spans="1:10">
      <c r="A58" s="119"/>
      <c r="B58" s="120"/>
      <c r="C58" s="160" t="s">
        <v>464</v>
      </c>
      <c r="D58" s="164">
        <v>0</v>
      </c>
      <c r="E58" s="164">
        <v>0</v>
      </c>
      <c r="F58" s="172">
        <f t="shared" si="24"/>
        <v>0</v>
      </c>
      <c r="G58" s="164">
        <v>0</v>
      </c>
      <c r="H58" s="164">
        <v>0</v>
      </c>
      <c r="I58" s="172">
        <f t="shared" si="23"/>
        <v>0</v>
      </c>
      <c r="J58" s="57"/>
    </row>
    <row r="59" spans="1:10">
      <c r="A59" s="119"/>
      <c r="B59" s="120"/>
      <c r="C59" s="121" t="s">
        <v>458</v>
      </c>
      <c r="D59" s="164">
        <v>0</v>
      </c>
      <c r="E59" s="164">
        <v>0</v>
      </c>
      <c r="F59" s="172">
        <f t="shared" si="24"/>
        <v>0</v>
      </c>
      <c r="G59" s="164">
        <v>0</v>
      </c>
      <c r="H59" s="164">
        <v>0</v>
      </c>
      <c r="I59" s="172">
        <f t="shared" si="23"/>
        <v>0</v>
      </c>
      <c r="J59" s="57"/>
    </row>
    <row r="60" spans="1:10">
      <c r="A60" s="119"/>
      <c r="B60" s="308" t="s">
        <v>211</v>
      </c>
      <c r="C60" s="309"/>
      <c r="D60" s="172">
        <f>SUM(D61:D64)</f>
        <v>0</v>
      </c>
      <c r="E60" s="172">
        <f t="shared" ref="E60:H60" si="25">SUM(E61:E64)</f>
        <v>0</v>
      </c>
      <c r="F60" s="172">
        <f t="shared" si="25"/>
        <v>0</v>
      </c>
      <c r="G60" s="172">
        <f t="shared" si="25"/>
        <v>0</v>
      </c>
      <c r="H60" s="172">
        <f t="shared" si="25"/>
        <v>0</v>
      </c>
      <c r="I60" s="172">
        <f t="shared" si="23"/>
        <v>0</v>
      </c>
      <c r="J60" s="122"/>
    </row>
    <row r="61" spans="1:10">
      <c r="A61" s="119"/>
      <c r="B61" s="120"/>
      <c r="C61" s="121" t="s">
        <v>212</v>
      </c>
      <c r="D61" s="172">
        <v>0</v>
      </c>
      <c r="E61" s="172">
        <v>0</v>
      </c>
      <c r="F61" s="172">
        <f t="shared" ref="F61:F69" si="26">+D61+E61</f>
        <v>0</v>
      </c>
      <c r="G61" s="172">
        <v>0</v>
      </c>
      <c r="H61" s="172">
        <v>0</v>
      </c>
      <c r="I61" s="172">
        <v>0</v>
      </c>
      <c r="J61" s="57"/>
    </row>
    <row r="62" spans="1:10">
      <c r="A62" s="119"/>
      <c r="B62" s="120"/>
      <c r="C62" s="121" t="s">
        <v>213</v>
      </c>
      <c r="D62" s="172">
        <v>0</v>
      </c>
      <c r="E62" s="172">
        <v>0</v>
      </c>
      <c r="F62" s="172">
        <f t="shared" si="26"/>
        <v>0</v>
      </c>
      <c r="G62" s="172">
        <v>0</v>
      </c>
      <c r="H62" s="172">
        <v>0</v>
      </c>
      <c r="I62" s="172">
        <v>0</v>
      </c>
      <c r="J62" s="57"/>
    </row>
    <row r="63" spans="1:10">
      <c r="A63" s="119"/>
      <c r="B63" s="120"/>
      <c r="C63" s="121" t="s">
        <v>214</v>
      </c>
      <c r="D63" s="172">
        <v>0</v>
      </c>
      <c r="E63" s="172">
        <v>0</v>
      </c>
      <c r="F63" s="172">
        <f t="shared" si="26"/>
        <v>0</v>
      </c>
      <c r="G63" s="172">
        <v>0</v>
      </c>
      <c r="H63" s="172">
        <v>0</v>
      </c>
      <c r="I63" s="172">
        <v>0</v>
      </c>
      <c r="J63" s="57"/>
    </row>
    <row r="64" spans="1:10">
      <c r="A64" s="119"/>
      <c r="B64" s="120"/>
      <c r="C64" s="121" t="s">
        <v>215</v>
      </c>
      <c r="D64" s="172">
        <v>0</v>
      </c>
      <c r="E64" s="172">
        <v>0</v>
      </c>
      <c r="F64" s="172">
        <f>+D64+E64</f>
        <v>0</v>
      </c>
      <c r="G64" s="172">
        <v>0</v>
      </c>
      <c r="H64" s="172">
        <v>0</v>
      </c>
      <c r="I64" s="172">
        <f t="shared" ref="I64:I69" si="27">+D64-H64</f>
        <v>0</v>
      </c>
      <c r="J64" s="57"/>
    </row>
    <row r="65" spans="1:13">
      <c r="A65" s="119"/>
      <c r="B65" s="308" t="s">
        <v>216</v>
      </c>
      <c r="C65" s="309"/>
      <c r="D65" s="172">
        <f>SUM(D66:D67)</f>
        <v>0</v>
      </c>
      <c r="E65" s="172">
        <f t="shared" ref="E65:H65" si="28">SUM(E66:E67)</f>
        <v>0</v>
      </c>
      <c r="F65" s="172">
        <f t="shared" si="26"/>
        <v>0</v>
      </c>
      <c r="G65" s="172">
        <f t="shared" si="28"/>
        <v>0</v>
      </c>
      <c r="H65" s="172">
        <f t="shared" si="28"/>
        <v>0</v>
      </c>
      <c r="I65" s="172">
        <f t="shared" si="27"/>
        <v>0</v>
      </c>
      <c r="J65" s="57"/>
    </row>
    <row r="66" spans="1:13">
      <c r="A66" s="119"/>
      <c r="B66" s="120"/>
      <c r="C66" s="121" t="s">
        <v>459</v>
      </c>
      <c r="D66" s="164">
        <v>0</v>
      </c>
      <c r="E66" s="164">
        <v>0</v>
      </c>
      <c r="F66" s="172">
        <f t="shared" si="26"/>
        <v>0</v>
      </c>
      <c r="G66" s="164">
        <v>0</v>
      </c>
      <c r="H66" s="164">
        <v>0</v>
      </c>
      <c r="I66" s="172">
        <f t="shared" si="27"/>
        <v>0</v>
      </c>
      <c r="J66" s="57"/>
    </row>
    <row r="67" spans="1:13">
      <c r="A67" s="119"/>
      <c r="B67" s="120"/>
      <c r="C67" s="121" t="s">
        <v>217</v>
      </c>
      <c r="D67" s="172">
        <v>0</v>
      </c>
      <c r="E67" s="172">
        <v>0</v>
      </c>
      <c r="F67" s="172">
        <f t="shared" si="26"/>
        <v>0</v>
      </c>
      <c r="G67" s="172">
        <v>0</v>
      </c>
      <c r="H67" s="172">
        <v>0</v>
      </c>
      <c r="I67" s="172">
        <f t="shared" si="27"/>
        <v>0</v>
      </c>
      <c r="J67" s="57"/>
    </row>
    <row r="68" spans="1:13">
      <c r="A68" s="119"/>
      <c r="B68" s="308" t="s">
        <v>493</v>
      </c>
      <c r="C68" s="309"/>
      <c r="D68" s="164">
        <v>0</v>
      </c>
      <c r="E68" s="164">
        <v>0</v>
      </c>
      <c r="F68" s="172">
        <f t="shared" si="26"/>
        <v>0</v>
      </c>
      <c r="G68" s="164">
        <v>0</v>
      </c>
      <c r="H68" s="164">
        <v>0</v>
      </c>
      <c r="I68" s="164">
        <f t="shared" si="27"/>
        <v>0</v>
      </c>
      <c r="J68" s="57"/>
    </row>
    <row r="69" spans="1:13">
      <c r="A69" s="119"/>
      <c r="B69" s="308" t="s">
        <v>218</v>
      </c>
      <c r="C69" s="309"/>
      <c r="D69" s="172">
        <v>0</v>
      </c>
      <c r="E69" s="172">
        <v>0</v>
      </c>
      <c r="F69" s="172">
        <f t="shared" si="26"/>
        <v>0</v>
      </c>
      <c r="G69" s="172">
        <v>0</v>
      </c>
      <c r="H69" s="172">
        <v>0</v>
      </c>
      <c r="I69" s="172">
        <f t="shared" si="27"/>
        <v>0</v>
      </c>
      <c r="J69" s="57"/>
    </row>
    <row r="70" spans="1:13">
      <c r="A70" s="119"/>
      <c r="B70" s="305"/>
      <c r="C70" s="306"/>
      <c r="D70" s="176"/>
      <c r="E70" s="176"/>
      <c r="F70" s="176"/>
      <c r="G70" s="176"/>
      <c r="H70" s="176"/>
      <c r="I70" s="176"/>
      <c r="J70" s="57"/>
    </row>
    <row r="71" spans="1:13">
      <c r="A71" s="307" t="s">
        <v>460</v>
      </c>
      <c r="B71" s="302"/>
      <c r="C71" s="222"/>
      <c r="D71" s="177">
        <f>+D50+D60+D65+D68+D69</f>
        <v>0</v>
      </c>
      <c r="E71" s="177">
        <f t="shared" ref="E71:I71" si="29">+E50+E60+E65+E68+E69</f>
        <v>0</v>
      </c>
      <c r="F71" s="177">
        <f t="shared" si="29"/>
        <v>0</v>
      </c>
      <c r="G71" s="177">
        <f t="shared" si="29"/>
        <v>0</v>
      </c>
      <c r="H71" s="177">
        <f t="shared" si="29"/>
        <v>0</v>
      </c>
      <c r="I71" s="177">
        <f t="shared" si="29"/>
        <v>0</v>
      </c>
      <c r="J71" s="57"/>
    </row>
    <row r="72" spans="1:13">
      <c r="A72" s="119"/>
      <c r="B72" s="305"/>
      <c r="C72" s="306"/>
      <c r="D72" s="176"/>
      <c r="E72" s="176"/>
      <c r="F72" s="176"/>
      <c r="G72" s="176"/>
      <c r="H72" s="176"/>
      <c r="I72" s="176"/>
      <c r="J72" s="57"/>
    </row>
    <row r="73" spans="1:13">
      <c r="A73" s="307" t="s">
        <v>219</v>
      </c>
      <c r="B73" s="302"/>
      <c r="C73" s="222"/>
      <c r="D73" s="172">
        <f>+D74</f>
        <v>0</v>
      </c>
      <c r="E73" s="172">
        <v>0</v>
      </c>
      <c r="F73" s="172">
        <f t="shared" ref="F73:F74" si="30">+D73+E73</f>
        <v>0</v>
      </c>
      <c r="G73" s="172">
        <v>0</v>
      </c>
      <c r="H73" s="172">
        <v>0</v>
      </c>
      <c r="I73" s="172">
        <f t="shared" ref="I73:I74" si="31">+D73-H73</f>
        <v>0</v>
      </c>
      <c r="J73" s="57"/>
    </row>
    <row r="74" spans="1:13">
      <c r="A74" s="119"/>
      <c r="B74" s="308" t="s">
        <v>220</v>
      </c>
      <c r="C74" s="309"/>
      <c r="D74" s="172">
        <v>0</v>
      </c>
      <c r="E74" s="172">
        <v>0</v>
      </c>
      <c r="F74" s="172">
        <f t="shared" si="30"/>
        <v>0</v>
      </c>
      <c r="G74" s="172">
        <v>0</v>
      </c>
      <c r="H74" s="172">
        <v>0</v>
      </c>
      <c r="I74" s="172">
        <f t="shared" si="31"/>
        <v>0</v>
      </c>
      <c r="J74" s="57"/>
    </row>
    <row r="75" spans="1:13">
      <c r="A75" s="119"/>
      <c r="B75" s="305"/>
      <c r="C75" s="306"/>
      <c r="D75" s="172"/>
      <c r="E75" s="172"/>
      <c r="F75" s="172"/>
      <c r="G75" s="172"/>
      <c r="H75" s="172"/>
      <c r="I75" s="172"/>
      <c r="J75" s="57"/>
      <c r="K75" s="33" t="s">
        <v>465</v>
      </c>
      <c r="L75" s="33" t="s">
        <v>466</v>
      </c>
      <c r="M75" s="33" t="s">
        <v>466</v>
      </c>
    </row>
    <row r="76" spans="1:13">
      <c r="A76" s="307" t="s">
        <v>221</v>
      </c>
      <c r="B76" s="302"/>
      <c r="C76" s="222"/>
      <c r="D76" s="198">
        <f>+D45+D71+D73</f>
        <v>13710729</v>
      </c>
      <c r="E76" s="198">
        <f t="shared" ref="E76:I76" si="32">+E45+E71+E73</f>
        <v>0</v>
      </c>
      <c r="F76" s="198">
        <f t="shared" si="32"/>
        <v>13710729</v>
      </c>
      <c r="G76" s="198">
        <f t="shared" si="32"/>
        <v>13710729</v>
      </c>
      <c r="H76" s="198">
        <f t="shared" si="32"/>
        <v>13710729</v>
      </c>
      <c r="I76" s="198">
        <f t="shared" si="32"/>
        <v>0</v>
      </c>
      <c r="J76" s="57"/>
      <c r="K76" s="29">
        <f>+'FORMATO 4'!C9</f>
        <v>13710729</v>
      </c>
      <c r="L76" s="29">
        <f>+'FORMATO 4'!D9</f>
        <v>13710729</v>
      </c>
      <c r="M76" s="29">
        <f>+'FORMATO 4'!E9</f>
        <v>13710729</v>
      </c>
    </row>
    <row r="77" spans="1:13">
      <c r="A77" s="119"/>
      <c r="B77" s="305"/>
      <c r="C77" s="306"/>
      <c r="D77" s="172"/>
      <c r="E77" s="172"/>
      <c r="F77" s="172"/>
      <c r="G77" s="172"/>
      <c r="H77" s="172"/>
      <c r="I77" s="172"/>
      <c r="J77" s="57"/>
      <c r="K77" s="29">
        <f>+K76-D76</f>
        <v>0</v>
      </c>
      <c r="L77" s="29">
        <f>+L76-G76</f>
        <v>0</v>
      </c>
      <c r="M77" s="29">
        <f>+M76-H76</f>
        <v>0</v>
      </c>
    </row>
    <row r="78" spans="1:13">
      <c r="A78" s="119"/>
      <c r="B78" s="302" t="s">
        <v>222</v>
      </c>
      <c r="C78" s="222"/>
      <c r="D78" s="172"/>
      <c r="E78" s="172"/>
      <c r="F78" s="172"/>
      <c r="G78" s="172"/>
      <c r="H78" s="172"/>
      <c r="I78" s="172"/>
      <c r="J78" s="57"/>
    </row>
    <row r="79" spans="1:13">
      <c r="A79" s="119"/>
      <c r="B79" s="303" t="s">
        <v>461</v>
      </c>
      <c r="C79" s="304"/>
      <c r="D79" s="164">
        <v>0</v>
      </c>
      <c r="E79" s="164">
        <v>0</v>
      </c>
      <c r="F79" s="172">
        <f t="shared" ref="F79:F80" si="33">+D79+E79</f>
        <v>0</v>
      </c>
      <c r="G79" s="164">
        <v>0</v>
      </c>
      <c r="H79" s="164">
        <v>0</v>
      </c>
      <c r="I79" s="172">
        <f t="shared" ref="I79:I81" si="34">+D79-H79</f>
        <v>0</v>
      </c>
      <c r="J79" s="57"/>
    </row>
    <row r="80" spans="1:13">
      <c r="A80" s="119"/>
      <c r="B80" s="303" t="s">
        <v>462</v>
      </c>
      <c r="C80" s="304"/>
      <c r="D80" s="164">
        <v>0</v>
      </c>
      <c r="E80" s="164">
        <v>0</v>
      </c>
      <c r="F80" s="172">
        <f t="shared" si="33"/>
        <v>0</v>
      </c>
      <c r="G80" s="164">
        <v>0</v>
      </c>
      <c r="H80" s="164">
        <v>0</v>
      </c>
      <c r="I80" s="172">
        <f t="shared" si="34"/>
        <v>0</v>
      </c>
      <c r="J80" s="57"/>
    </row>
    <row r="81" spans="1:10">
      <c r="A81" s="119"/>
      <c r="B81" s="302" t="s">
        <v>463</v>
      </c>
      <c r="C81" s="222"/>
      <c r="D81" s="164">
        <f>+D79+D80</f>
        <v>0</v>
      </c>
      <c r="E81" s="164">
        <f t="shared" ref="E81:H81" si="35">+E79+E80</f>
        <v>0</v>
      </c>
      <c r="F81" s="164">
        <f t="shared" si="35"/>
        <v>0</v>
      </c>
      <c r="G81" s="164">
        <f t="shared" si="35"/>
        <v>0</v>
      </c>
      <c r="H81" s="164">
        <f t="shared" si="35"/>
        <v>0</v>
      </c>
      <c r="I81" s="172">
        <f t="shared" si="34"/>
        <v>0</v>
      </c>
      <c r="J81" s="57"/>
    </row>
    <row r="82" spans="1:10">
      <c r="A82" s="123"/>
      <c r="B82" s="300"/>
      <c r="C82" s="301"/>
      <c r="D82" s="128"/>
      <c r="E82" s="128"/>
      <c r="F82" s="128"/>
      <c r="G82" s="128"/>
      <c r="H82" s="128"/>
      <c r="I82" s="128"/>
      <c r="J82" s="57"/>
    </row>
    <row r="83" spans="1:10">
      <c r="A83" s="57"/>
      <c r="B83" s="57"/>
      <c r="C83" s="57"/>
      <c r="D83" s="57"/>
      <c r="E83" s="57"/>
      <c r="F83" s="57"/>
      <c r="G83" s="57"/>
      <c r="H83" s="57"/>
      <c r="I83" s="57"/>
      <c r="J83" s="57"/>
    </row>
    <row r="84" spans="1:10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5" spans="1:10">
      <c r="A85" s="57"/>
      <c r="B85" s="57"/>
      <c r="C85" s="57"/>
      <c r="D85" s="57"/>
      <c r="E85" s="57"/>
      <c r="F85" s="57"/>
      <c r="G85" s="57"/>
      <c r="H85" s="57"/>
      <c r="I85" s="57"/>
      <c r="J85" s="57"/>
    </row>
    <row r="88" spans="1:10">
      <c r="C88" s="27"/>
      <c r="E88" s="27"/>
      <c r="F88" s="27"/>
      <c r="G88" s="27"/>
      <c r="H88" s="27"/>
    </row>
    <row r="89" spans="1:10">
      <c r="C89" s="129" t="s">
        <v>500</v>
      </c>
      <c r="D89" s="130"/>
      <c r="E89" s="256" t="s">
        <v>503</v>
      </c>
      <c r="F89" s="256"/>
      <c r="G89" s="256"/>
      <c r="H89" s="256"/>
    </row>
    <row r="90" spans="1:10">
      <c r="C90" s="129" t="s">
        <v>496</v>
      </c>
      <c r="D90" s="130"/>
      <c r="E90" s="256" t="s">
        <v>504</v>
      </c>
      <c r="F90" s="256"/>
      <c r="G90" s="256"/>
      <c r="H90" s="256"/>
    </row>
    <row r="91" spans="1:10">
      <c r="C91" s="102"/>
      <c r="D91" s="102"/>
      <c r="E91" s="102"/>
      <c r="F91" s="102"/>
      <c r="G91" s="102"/>
      <c r="H91" s="102"/>
    </row>
    <row r="92" spans="1:10">
      <c r="C92" s="102"/>
      <c r="D92" s="102"/>
      <c r="E92" s="102"/>
      <c r="F92" s="102"/>
      <c r="G92" s="102"/>
      <c r="H92" s="102"/>
    </row>
  </sheetData>
  <mergeCells count="57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30:A31"/>
    <mergeCell ref="B30:C30"/>
    <mergeCell ref="B31:C31"/>
    <mergeCell ref="A17:A18"/>
    <mergeCell ref="B17:C17"/>
    <mergeCell ref="B18:C18"/>
    <mergeCell ref="B37:C37"/>
    <mergeCell ref="B39:C39"/>
    <mergeCell ref="B41:C41"/>
    <mergeCell ref="A45:C45"/>
    <mergeCell ref="A46:C46"/>
    <mergeCell ref="A54:A55"/>
    <mergeCell ref="B54:B55"/>
    <mergeCell ref="A49:C49"/>
    <mergeCell ref="B50:C50"/>
    <mergeCell ref="A47:C47"/>
    <mergeCell ref="B69:C69"/>
    <mergeCell ref="B70:C70"/>
    <mergeCell ref="A71:C71"/>
    <mergeCell ref="B68:C68"/>
    <mergeCell ref="B60:C60"/>
    <mergeCell ref="B65:C65"/>
    <mergeCell ref="B77:C77"/>
    <mergeCell ref="B78:C78"/>
    <mergeCell ref="B79:C79"/>
    <mergeCell ref="B72:C72"/>
    <mergeCell ref="A73:C73"/>
    <mergeCell ref="B74:C74"/>
    <mergeCell ref="B75:C75"/>
    <mergeCell ref="A76:C76"/>
    <mergeCell ref="B82:C82"/>
    <mergeCell ref="B81:C81"/>
    <mergeCell ref="B80:C80"/>
    <mergeCell ref="E89:H89"/>
    <mergeCell ref="E90:H90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67"/>
  <sheetViews>
    <sheetView zoomScale="110" zoomScaleNormal="110" workbookViewId="0">
      <selection activeCell="H18" sqref="H18"/>
    </sheetView>
  </sheetViews>
  <sheetFormatPr baseColWidth="10" defaultRowHeight="15"/>
  <cols>
    <col min="1" max="1" width="2.140625" customWidth="1"/>
    <col min="2" max="2" width="42" customWidth="1"/>
    <col min="8" max="8" width="13.42578125" customWidth="1"/>
  </cols>
  <sheetData>
    <row r="1" spans="1:10">
      <c r="A1" s="343" t="s">
        <v>345</v>
      </c>
      <c r="B1" s="344"/>
      <c r="C1" s="344"/>
      <c r="D1" s="344"/>
      <c r="E1" s="344"/>
      <c r="F1" s="344"/>
      <c r="G1" s="344"/>
      <c r="H1" s="345"/>
    </row>
    <row r="2" spans="1:10">
      <c r="A2" s="346" t="s">
        <v>223</v>
      </c>
      <c r="B2" s="347"/>
      <c r="C2" s="347"/>
      <c r="D2" s="347"/>
      <c r="E2" s="347"/>
      <c r="F2" s="347"/>
      <c r="G2" s="347"/>
      <c r="H2" s="348"/>
    </row>
    <row r="3" spans="1:10">
      <c r="A3" s="346" t="s">
        <v>467</v>
      </c>
      <c r="B3" s="347"/>
      <c r="C3" s="347"/>
      <c r="D3" s="347"/>
      <c r="E3" s="347"/>
      <c r="F3" s="347"/>
      <c r="G3" s="347"/>
      <c r="H3" s="348"/>
    </row>
    <row r="4" spans="1:10">
      <c r="A4" s="346" t="str">
        <f>+'FORMATO 4'!A3</f>
        <v>Del 1 de enero al 31 de diciembre 2024</v>
      </c>
      <c r="B4" s="347"/>
      <c r="C4" s="347"/>
      <c r="D4" s="347"/>
      <c r="E4" s="347"/>
      <c r="F4" s="347"/>
      <c r="G4" s="347"/>
      <c r="H4" s="348"/>
    </row>
    <row r="5" spans="1:10" ht="15.75" thickBot="1">
      <c r="A5" s="349" t="s">
        <v>1</v>
      </c>
      <c r="B5" s="350"/>
      <c r="C5" s="350"/>
      <c r="D5" s="350"/>
      <c r="E5" s="350"/>
      <c r="F5" s="350"/>
      <c r="G5" s="350"/>
      <c r="H5" s="351"/>
    </row>
    <row r="6" spans="1:10" ht="15.75" thickBot="1">
      <c r="A6" s="352" t="s">
        <v>2</v>
      </c>
      <c r="B6" s="353"/>
      <c r="C6" s="356" t="s">
        <v>224</v>
      </c>
      <c r="D6" s="357"/>
      <c r="E6" s="357"/>
      <c r="F6" s="357"/>
      <c r="G6" s="358"/>
      <c r="H6" s="359" t="s">
        <v>297</v>
      </c>
    </row>
    <row r="7" spans="1:10" ht="45.75" thickBot="1">
      <c r="A7" s="354"/>
      <c r="B7" s="355"/>
      <c r="C7" s="131" t="s">
        <v>148</v>
      </c>
      <c r="D7" s="132" t="s">
        <v>468</v>
      </c>
      <c r="E7" s="132" t="s">
        <v>175</v>
      </c>
      <c r="F7" s="133" t="s">
        <v>149</v>
      </c>
      <c r="G7" s="133" t="s">
        <v>469</v>
      </c>
      <c r="H7" s="360"/>
    </row>
    <row r="8" spans="1:10">
      <c r="A8" s="341" t="s">
        <v>225</v>
      </c>
      <c r="B8" s="342"/>
      <c r="C8" s="178">
        <f>+C9+C17+C27+C37+C47+C57+C61+C70+C74</f>
        <v>13710729</v>
      </c>
      <c r="D8" s="178">
        <f t="shared" ref="D8:H8" si="0">+D9+D17+D27+D37+D47+D57+D61+D70+D74</f>
        <v>0</v>
      </c>
      <c r="E8" s="179">
        <f t="shared" si="0"/>
        <v>13710729</v>
      </c>
      <c r="F8" s="180">
        <f t="shared" si="0"/>
        <v>13138003</v>
      </c>
      <c r="G8" s="180">
        <f t="shared" si="0"/>
        <v>12949236</v>
      </c>
      <c r="H8" s="181">
        <f t="shared" si="0"/>
        <v>572726</v>
      </c>
      <c r="J8" s="29"/>
    </row>
    <row r="9" spans="1:10">
      <c r="A9" s="333" t="s">
        <v>226</v>
      </c>
      <c r="B9" s="334"/>
      <c r="C9" s="182">
        <f>SUM(C10:C16)</f>
        <v>11868435</v>
      </c>
      <c r="D9" s="182">
        <f>SUM(D10:D16)</f>
        <v>0</v>
      </c>
      <c r="E9" s="182">
        <f t="shared" ref="E9" si="1">SUM(E10:E16)</f>
        <v>11868435</v>
      </c>
      <c r="F9" s="182">
        <f t="shared" ref="F9:G9" si="2">SUM(F10:F16)</f>
        <v>11315556</v>
      </c>
      <c r="G9" s="182">
        <f t="shared" si="2"/>
        <v>11173162</v>
      </c>
      <c r="H9" s="183">
        <f t="shared" ref="H9" si="3">SUM(H10:H16)</f>
        <v>552879</v>
      </c>
    </row>
    <row r="10" spans="1:10">
      <c r="A10" s="143"/>
      <c r="B10" s="144" t="s">
        <v>227</v>
      </c>
      <c r="C10" s="182">
        <v>4115178</v>
      </c>
      <c r="D10" s="182">
        <v>0</v>
      </c>
      <c r="E10" s="184">
        <f>+C10+D10</f>
        <v>4115178</v>
      </c>
      <c r="F10" s="182">
        <v>4059571</v>
      </c>
      <c r="G10" s="182">
        <v>4059571</v>
      </c>
      <c r="H10" s="183">
        <f>+E10-F10</f>
        <v>55607</v>
      </c>
    </row>
    <row r="11" spans="1:10">
      <c r="A11" s="143"/>
      <c r="B11" s="144" t="s">
        <v>228</v>
      </c>
      <c r="C11" s="182">
        <v>2754245</v>
      </c>
      <c r="D11" s="183">
        <v>-21500</v>
      </c>
      <c r="E11" s="184">
        <f>+C11+D11</f>
        <v>2732745</v>
      </c>
      <c r="F11" s="204">
        <v>2632602</v>
      </c>
      <c r="G11" s="204">
        <v>2632602</v>
      </c>
      <c r="H11" s="183">
        <f t="shared" ref="H11:H75" si="4">+E11-F11</f>
        <v>100143</v>
      </c>
    </row>
    <row r="12" spans="1:10">
      <c r="A12" s="143"/>
      <c r="B12" s="144" t="s">
        <v>229</v>
      </c>
      <c r="C12" s="182">
        <v>855714</v>
      </c>
      <c r="D12" s="183">
        <v>0</v>
      </c>
      <c r="E12" s="184">
        <f t="shared" ref="E12:E75" si="5">+C12+D12</f>
        <v>855714</v>
      </c>
      <c r="F12" s="185">
        <v>789897</v>
      </c>
      <c r="G12" s="185">
        <v>789897</v>
      </c>
      <c r="H12" s="183">
        <f t="shared" si="4"/>
        <v>65817</v>
      </c>
    </row>
    <row r="13" spans="1:10">
      <c r="A13" s="143"/>
      <c r="B13" s="144" t="s">
        <v>230</v>
      </c>
      <c r="C13" s="182">
        <v>439459</v>
      </c>
      <c r="D13" s="183">
        <v>0</v>
      </c>
      <c r="E13" s="184">
        <f t="shared" si="5"/>
        <v>439459</v>
      </c>
      <c r="F13" s="185">
        <v>429375</v>
      </c>
      <c r="G13" s="185">
        <v>286981</v>
      </c>
      <c r="H13" s="183">
        <f t="shared" si="4"/>
        <v>10084</v>
      </c>
    </row>
    <row r="14" spans="1:10">
      <c r="A14" s="143"/>
      <c r="B14" s="144" t="s">
        <v>231</v>
      </c>
      <c r="C14" s="182">
        <v>3703839</v>
      </c>
      <c r="D14" s="183">
        <v>21500</v>
      </c>
      <c r="E14" s="184">
        <f t="shared" si="5"/>
        <v>3725339</v>
      </c>
      <c r="F14" s="185">
        <v>3404111</v>
      </c>
      <c r="G14" s="185">
        <v>3404111</v>
      </c>
      <c r="H14" s="183">
        <f t="shared" si="4"/>
        <v>321228</v>
      </c>
    </row>
    <row r="15" spans="1:10">
      <c r="A15" s="143"/>
      <c r="B15" s="144" t="s">
        <v>232</v>
      </c>
      <c r="C15" s="182">
        <v>0</v>
      </c>
      <c r="D15" s="183">
        <v>0</v>
      </c>
      <c r="E15" s="184">
        <f t="shared" si="5"/>
        <v>0</v>
      </c>
      <c r="F15" s="182">
        <v>0</v>
      </c>
      <c r="G15" s="182">
        <v>0</v>
      </c>
      <c r="H15" s="183">
        <f t="shared" si="4"/>
        <v>0</v>
      </c>
    </row>
    <row r="16" spans="1:10">
      <c r="A16" s="143"/>
      <c r="B16" s="144" t="s">
        <v>233</v>
      </c>
      <c r="C16" s="182">
        <v>0</v>
      </c>
      <c r="D16" s="183">
        <v>0</v>
      </c>
      <c r="E16" s="184">
        <f t="shared" si="5"/>
        <v>0</v>
      </c>
      <c r="F16" s="182">
        <v>0</v>
      </c>
      <c r="G16" s="182">
        <v>0</v>
      </c>
      <c r="H16" s="183">
        <f t="shared" si="4"/>
        <v>0</v>
      </c>
    </row>
    <row r="17" spans="1:9">
      <c r="A17" s="333" t="s">
        <v>234</v>
      </c>
      <c r="B17" s="334"/>
      <c r="C17" s="182">
        <f>SUM(C18:C26)</f>
        <v>832052</v>
      </c>
      <c r="D17" s="182">
        <f t="shared" ref="D17:H17" si="6">SUM(D18:D26)</f>
        <v>0</v>
      </c>
      <c r="E17" s="184">
        <f t="shared" si="6"/>
        <v>832052</v>
      </c>
      <c r="F17" s="182">
        <f t="shared" si="6"/>
        <v>831720</v>
      </c>
      <c r="G17" s="182">
        <f t="shared" ref="G17" si="7">SUM(G18:G26)</f>
        <v>831720</v>
      </c>
      <c r="H17" s="183">
        <f t="shared" si="6"/>
        <v>332</v>
      </c>
      <c r="I17" s="29"/>
    </row>
    <row r="18" spans="1:9">
      <c r="A18" s="143"/>
      <c r="B18" s="144" t="s">
        <v>470</v>
      </c>
      <c r="C18" s="182">
        <v>217252</v>
      </c>
      <c r="D18" s="183">
        <v>0</v>
      </c>
      <c r="E18" s="184">
        <f t="shared" si="5"/>
        <v>217252</v>
      </c>
      <c r="F18" s="185">
        <v>217227</v>
      </c>
      <c r="G18" s="185">
        <v>217227</v>
      </c>
      <c r="H18" s="183">
        <f t="shared" si="4"/>
        <v>25</v>
      </c>
    </row>
    <row r="19" spans="1:9">
      <c r="A19" s="143"/>
      <c r="B19" s="144" t="s">
        <v>235</v>
      </c>
      <c r="C19" s="182">
        <v>30000</v>
      </c>
      <c r="D19" s="183">
        <v>0</v>
      </c>
      <c r="E19" s="184">
        <f t="shared" si="5"/>
        <v>30000</v>
      </c>
      <c r="F19" s="185">
        <v>30000</v>
      </c>
      <c r="G19" s="185">
        <v>30000</v>
      </c>
      <c r="H19" s="183">
        <f t="shared" si="4"/>
        <v>0</v>
      </c>
    </row>
    <row r="20" spans="1:9">
      <c r="A20" s="143"/>
      <c r="B20" s="144" t="s">
        <v>236</v>
      </c>
      <c r="C20" s="182">
        <v>0</v>
      </c>
      <c r="D20" s="183">
        <v>0</v>
      </c>
      <c r="E20" s="184">
        <f t="shared" si="5"/>
        <v>0</v>
      </c>
      <c r="F20" s="185">
        <v>0</v>
      </c>
      <c r="G20" s="185">
        <v>0</v>
      </c>
      <c r="H20" s="183">
        <f t="shared" si="4"/>
        <v>0</v>
      </c>
    </row>
    <row r="21" spans="1:9">
      <c r="A21" s="143"/>
      <c r="B21" s="144" t="s">
        <v>237</v>
      </c>
      <c r="C21" s="182">
        <v>1000</v>
      </c>
      <c r="D21" s="183">
        <v>0</v>
      </c>
      <c r="E21" s="184">
        <f t="shared" si="5"/>
        <v>1000</v>
      </c>
      <c r="F21" s="185">
        <v>989</v>
      </c>
      <c r="G21" s="185">
        <v>989</v>
      </c>
      <c r="H21" s="183">
        <f t="shared" si="4"/>
        <v>11</v>
      </c>
    </row>
    <row r="22" spans="1:9">
      <c r="A22" s="143"/>
      <c r="B22" s="144" t="s">
        <v>238</v>
      </c>
      <c r="C22" s="182">
        <v>0</v>
      </c>
      <c r="D22" s="183">
        <v>0</v>
      </c>
      <c r="E22" s="184">
        <f t="shared" si="5"/>
        <v>0</v>
      </c>
      <c r="F22" s="185">
        <v>0</v>
      </c>
      <c r="G22" s="185">
        <v>0</v>
      </c>
      <c r="H22" s="183">
        <f t="shared" si="4"/>
        <v>0</v>
      </c>
    </row>
    <row r="23" spans="1:9">
      <c r="A23" s="143"/>
      <c r="B23" s="144" t="s">
        <v>239</v>
      </c>
      <c r="C23" s="182">
        <v>504000</v>
      </c>
      <c r="D23" s="183">
        <v>0</v>
      </c>
      <c r="E23" s="184">
        <f t="shared" si="5"/>
        <v>504000</v>
      </c>
      <c r="F23" s="185">
        <v>504000</v>
      </c>
      <c r="G23" s="185">
        <v>504000</v>
      </c>
      <c r="H23" s="183">
        <f t="shared" si="4"/>
        <v>0</v>
      </c>
    </row>
    <row r="24" spans="1:9">
      <c r="A24" s="143"/>
      <c r="B24" s="144" t="s">
        <v>240</v>
      </c>
      <c r="C24" s="182">
        <v>0</v>
      </c>
      <c r="D24" s="183">
        <v>0</v>
      </c>
      <c r="E24" s="184">
        <f t="shared" si="5"/>
        <v>0</v>
      </c>
      <c r="F24" s="185">
        <v>0</v>
      </c>
      <c r="G24" s="185">
        <v>0</v>
      </c>
      <c r="H24" s="183">
        <f t="shared" si="4"/>
        <v>0</v>
      </c>
    </row>
    <row r="25" spans="1:9">
      <c r="A25" s="143"/>
      <c r="B25" s="144" t="s">
        <v>241</v>
      </c>
      <c r="C25" s="182">
        <v>0</v>
      </c>
      <c r="D25" s="183">
        <v>0</v>
      </c>
      <c r="E25" s="184">
        <f t="shared" si="5"/>
        <v>0</v>
      </c>
      <c r="F25" s="185">
        <v>0</v>
      </c>
      <c r="G25" s="185">
        <v>0</v>
      </c>
      <c r="H25" s="183">
        <f t="shared" si="4"/>
        <v>0</v>
      </c>
    </row>
    <row r="26" spans="1:9">
      <c r="A26" s="143"/>
      <c r="B26" s="144" t="s">
        <v>242</v>
      </c>
      <c r="C26" s="182">
        <v>79800</v>
      </c>
      <c r="D26" s="183">
        <v>0</v>
      </c>
      <c r="E26" s="184">
        <f t="shared" si="5"/>
        <v>79800</v>
      </c>
      <c r="F26" s="185">
        <v>79504</v>
      </c>
      <c r="G26" s="185">
        <v>79504</v>
      </c>
      <c r="H26" s="183">
        <f t="shared" si="4"/>
        <v>296</v>
      </c>
    </row>
    <row r="27" spans="1:9">
      <c r="A27" s="333" t="s">
        <v>243</v>
      </c>
      <c r="B27" s="334"/>
      <c r="C27" s="182">
        <f>SUM(C28:C36)</f>
        <v>1010242</v>
      </c>
      <c r="D27" s="182">
        <f t="shared" ref="D27:H27" si="8">SUM(D28:D36)</f>
        <v>0</v>
      </c>
      <c r="E27" s="184">
        <f t="shared" si="8"/>
        <v>1010242</v>
      </c>
      <c r="F27" s="182">
        <f t="shared" si="8"/>
        <v>990727</v>
      </c>
      <c r="G27" s="182">
        <f t="shared" si="8"/>
        <v>944354</v>
      </c>
      <c r="H27" s="183">
        <f t="shared" si="8"/>
        <v>19515</v>
      </c>
      <c r="I27" s="197"/>
    </row>
    <row r="28" spans="1:9">
      <c r="A28" s="143"/>
      <c r="B28" s="144" t="s">
        <v>244</v>
      </c>
      <c r="C28" s="182">
        <v>108352</v>
      </c>
      <c r="D28" s="183">
        <v>-7500</v>
      </c>
      <c r="E28" s="184">
        <f t="shared" si="5"/>
        <v>100852</v>
      </c>
      <c r="F28" s="185">
        <v>98388</v>
      </c>
      <c r="G28" s="185">
        <v>98388</v>
      </c>
      <c r="H28" s="183">
        <f t="shared" si="4"/>
        <v>2464</v>
      </c>
    </row>
    <row r="29" spans="1:9">
      <c r="A29" s="143"/>
      <c r="B29" s="144" t="s">
        <v>245</v>
      </c>
      <c r="C29" s="182">
        <v>347040</v>
      </c>
      <c r="D29" s="183">
        <v>0</v>
      </c>
      <c r="E29" s="184">
        <f t="shared" si="5"/>
        <v>347040</v>
      </c>
      <c r="F29" s="185">
        <v>347040</v>
      </c>
      <c r="G29" s="185">
        <v>347040</v>
      </c>
      <c r="H29" s="183">
        <f t="shared" si="4"/>
        <v>0</v>
      </c>
    </row>
    <row r="30" spans="1:9">
      <c r="A30" s="143"/>
      <c r="B30" s="144" t="s">
        <v>246</v>
      </c>
      <c r="C30" s="182">
        <v>0</v>
      </c>
      <c r="D30" s="183">
        <v>0</v>
      </c>
      <c r="E30" s="184">
        <f t="shared" si="5"/>
        <v>0</v>
      </c>
      <c r="F30" s="185">
        <v>0</v>
      </c>
      <c r="G30" s="185">
        <v>0</v>
      </c>
      <c r="H30" s="183">
        <f t="shared" si="4"/>
        <v>0</v>
      </c>
    </row>
    <row r="31" spans="1:9">
      <c r="A31" s="143"/>
      <c r="B31" s="144" t="s">
        <v>247</v>
      </c>
      <c r="C31" s="182">
        <v>117358</v>
      </c>
      <c r="D31" s="183">
        <v>0</v>
      </c>
      <c r="E31" s="184">
        <f t="shared" si="5"/>
        <v>117358</v>
      </c>
      <c r="F31" s="185">
        <v>115000</v>
      </c>
      <c r="G31" s="185">
        <v>115000</v>
      </c>
      <c r="H31" s="183">
        <f t="shared" si="4"/>
        <v>2358</v>
      </c>
    </row>
    <row r="32" spans="1:9">
      <c r="A32" s="143"/>
      <c r="B32" s="144" t="s">
        <v>471</v>
      </c>
      <c r="C32" s="182">
        <v>97200</v>
      </c>
      <c r="D32" s="183">
        <v>12500</v>
      </c>
      <c r="E32" s="184">
        <f t="shared" si="5"/>
        <v>109700</v>
      </c>
      <c r="F32" s="185">
        <v>109700</v>
      </c>
      <c r="G32" s="185">
        <v>109700</v>
      </c>
      <c r="H32" s="183">
        <f t="shared" si="4"/>
        <v>0</v>
      </c>
    </row>
    <row r="33" spans="1:8">
      <c r="A33" s="143"/>
      <c r="B33" s="144" t="s">
        <v>248</v>
      </c>
      <c r="C33" s="182">
        <v>13000</v>
      </c>
      <c r="D33" s="183">
        <v>0</v>
      </c>
      <c r="E33" s="184">
        <f t="shared" si="5"/>
        <v>13000</v>
      </c>
      <c r="F33" s="185">
        <v>4560</v>
      </c>
      <c r="G33" s="185">
        <v>4560</v>
      </c>
      <c r="H33" s="183">
        <f t="shared" si="4"/>
        <v>8440</v>
      </c>
    </row>
    <row r="34" spans="1:8">
      <c r="A34" s="143"/>
      <c r="B34" s="144" t="s">
        <v>249</v>
      </c>
      <c r="C34" s="182">
        <v>0</v>
      </c>
      <c r="D34" s="183">
        <v>0</v>
      </c>
      <c r="E34" s="184">
        <f t="shared" si="5"/>
        <v>0</v>
      </c>
      <c r="F34" s="203">
        <v>0</v>
      </c>
      <c r="G34" s="203">
        <v>0</v>
      </c>
      <c r="H34" s="183">
        <f t="shared" si="4"/>
        <v>0</v>
      </c>
    </row>
    <row r="35" spans="1:8">
      <c r="A35" s="143"/>
      <c r="B35" s="144" t="s">
        <v>250</v>
      </c>
      <c r="C35" s="182">
        <v>0</v>
      </c>
      <c r="D35" s="183">
        <v>0</v>
      </c>
      <c r="E35" s="184">
        <f t="shared" si="5"/>
        <v>0</v>
      </c>
      <c r="F35" s="203">
        <v>0</v>
      </c>
      <c r="G35" s="203">
        <v>0</v>
      </c>
      <c r="H35" s="183">
        <f t="shared" si="4"/>
        <v>0</v>
      </c>
    </row>
    <row r="36" spans="1:8">
      <c r="A36" s="143"/>
      <c r="B36" s="144" t="s">
        <v>251</v>
      </c>
      <c r="C36" s="182">
        <v>327292</v>
      </c>
      <c r="D36" s="183">
        <v>-5000</v>
      </c>
      <c r="E36" s="184">
        <f t="shared" si="5"/>
        <v>322292</v>
      </c>
      <c r="F36" s="185">
        <v>316039</v>
      </c>
      <c r="G36" s="185">
        <v>269666</v>
      </c>
      <c r="H36" s="183">
        <f t="shared" si="4"/>
        <v>6253</v>
      </c>
    </row>
    <row r="37" spans="1:8">
      <c r="A37" s="333" t="s">
        <v>472</v>
      </c>
      <c r="B37" s="334"/>
      <c r="C37" s="182">
        <f>SUM(C38:C46)</f>
        <v>0</v>
      </c>
      <c r="D37" s="182">
        <f t="shared" ref="D37:H37" si="9">SUM(D38:D46)</f>
        <v>0</v>
      </c>
      <c r="E37" s="184">
        <f t="shared" si="9"/>
        <v>0</v>
      </c>
      <c r="F37" s="185">
        <v>0</v>
      </c>
      <c r="G37" s="185">
        <v>0</v>
      </c>
      <c r="H37" s="183">
        <f t="shared" si="9"/>
        <v>0</v>
      </c>
    </row>
    <row r="38" spans="1:8">
      <c r="A38" s="143"/>
      <c r="B38" s="144" t="s">
        <v>252</v>
      </c>
      <c r="C38" s="182">
        <v>0</v>
      </c>
      <c r="D38" s="183">
        <v>0</v>
      </c>
      <c r="E38" s="184">
        <f t="shared" si="5"/>
        <v>0</v>
      </c>
      <c r="F38" s="182">
        <v>0</v>
      </c>
      <c r="G38" s="182">
        <v>0</v>
      </c>
      <c r="H38" s="183">
        <f t="shared" si="4"/>
        <v>0</v>
      </c>
    </row>
    <row r="39" spans="1:8">
      <c r="A39" s="143"/>
      <c r="B39" s="144" t="s">
        <v>253</v>
      </c>
      <c r="C39" s="182">
        <v>0</v>
      </c>
      <c r="D39" s="183">
        <v>0</v>
      </c>
      <c r="E39" s="184">
        <f t="shared" si="5"/>
        <v>0</v>
      </c>
      <c r="F39" s="182">
        <v>0</v>
      </c>
      <c r="G39" s="182">
        <v>0</v>
      </c>
      <c r="H39" s="183">
        <f t="shared" si="4"/>
        <v>0</v>
      </c>
    </row>
    <row r="40" spans="1:8">
      <c r="A40" s="143"/>
      <c r="B40" s="144" t="s">
        <v>254</v>
      </c>
      <c r="C40" s="182">
        <v>0</v>
      </c>
      <c r="D40" s="183">
        <v>0</v>
      </c>
      <c r="E40" s="184">
        <f t="shared" si="5"/>
        <v>0</v>
      </c>
      <c r="F40" s="182">
        <v>0</v>
      </c>
      <c r="G40" s="182">
        <v>0</v>
      </c>
      <c r="H40" s="183">
        <f t="shared" si="4"/>
        <v>0</v>
      </c>
    </row>
    <row r="41" spans="1:8">
      <c r="A41" s="143"/>
      <c r="B41" s="144" t="s">
        <v>255</v>
      </c>
      <c r="C41" s="182">
        <v>0</v>
      </c>
      <c r="D41" s="183">
        <v>0</v>
      </c>
      <c r="E41" s="184">
        <f t="shared" si="5"/>
        <v>0</v>
      </c>
      <c r="F41" s="182">
        <v>0</v>
      </c>
      <c r="G41" s="182">
        <v>0</v>
      </c>
      <c r="H41" s="183">
        <f t="shared" si="4"/>
        <v>0</v>
      </c>
    </row>
    <row r="42" spans="1:8">
      <c r="A42" s="143"/>
      <c r="B42" s="144" t="s">
        <v>256</v>
      </c>
      <c r="C42" s="182">
        <v>0</v>
      </c>
      <c r="D42" s="183">
        <v>0</v>
      </c>
      <c r="E42" s="184">
        <f t="shared" si="5"/>
        <v>0</v>
      </c>
      <c r="F42" s="182">
        <v>0</v>
      </c>
      <c r="G42" s="182">
        <v>0</v>
      </c>
      <c r="H42" s="183">
        <f t="shared" si="4"/>
        <v>0</v>
      </c>
    </row>
    <row r="43" spans="1:8">
      <c r="A43" s="143"/>
      <c r="B43" s="144" t="s">
        <v>257</v>
      </c>
      <c r="C43" s="182">
        <v>0</v>
      </c>
      <c r="D43" s="183">
        <v>0</v>
      </c>
      <c r="E43" s="184">
        <f t="shared" si="5"/>
        <v>0</v>
      </c>
      <c r="F43" s="182">
        <v>0</v>
      </c>
      <c r="G43" s="182">
        <v>0</v>
      </c>
      <c r="H43" s="183">
        <f t="shared" si="4"/>
        <v>0</v>
      </c>
    </row>
    <row r="44" spans="1:8">
      <c r="A44" s="143"/>
      <c r="B44" s="144" t="s">
        <v>258</v>
      </c>
      <c r="C44" s="182">
        <v>0</v>
      </c>
      <c r="D44" s="183">
        <v>0</v>
      </c>
      <c r="E44" s="184">
        <f t="shared" si="5"/>
        <v>0</v>
      </c>
      <c r="F44" s="182">
        <v>0</v>
      </c>
      <c r="G44" s="182">
        <v>0</v>
      </c>
      <c r="H44" s="183">
        <f t="shared" si="4"/>
        <v>0</v>
      </c>
    </row>
    <row r="45" spans="1:8">
      <c r="A45" s="143"/>
      <c r="B45" s="144" t="s">
        <v>259</v>
      </c>
      <c r="C45" s="182">
        <v>0</v>
      </c>
      <c r="D45" s="183">
        <v>0</v>
      </c>
      <c r="E45" s="184">
        <f t="shared" si="5"/>
        <v>0</v>
      </c>
      <c r="F45" s="182">
        <v>0</v>
      </c>
      <c r="G45" s="182">
        <v>0</v>
      </c>
      <c r="H45" s="183">
        <f t="shared" si="4"/>
        <v>0</v>
      </c>
    </row>
    <row r="46" spans="1:8">
      <c r="A46" s="143"/>
      <c r="B46" s="144" t="s">
        <v>260</v>
      </c>
      <c r="C46" s="182">
        <v>0</v>
      </c>
      <c r="D46" s="183">
        <v>0</v>
      </c>
      <c r="E46" s="184">
        <f t="shared" si="5"/>
        <v>0</v>
      </c>
      <c r="F46" s="182">
        <v>0</v>
      </c>
      <c r="G46" s="182">
        <v>0</v>
      </c>
      <c r="H46" s="183">
        <f t="shared" si="4"/>
        <v>0</v>
      </c>
    </row>
    <row r="47" spans="1:8">
      <c r="A47" s="333" t="s">
        <v>473</v>
      </c>
      <c r="B47" s="334"/>
      <c r="C47" s="182">
        <f>SUM(C48:C56)</f>
        <v>0</v>
      </c>
      <c r="D47" s="182">
        <f t="shared" ref="D47:H47" si="10">SUM(D48:D56)</f>
        <v>0</v>
      </c>
      <c r="E47" s="184">
        <f t="shared" si="10"/>
        <v>0</v>
      </c>
      <c r="F47" s="182">
        <f t="shared" si="10"/>
        <v>0</v>
      </c>
      <c r="G47" s="182">
        <f t="shared" si="10"/>
        <v>0</v>
      </c>
      <c r="H47" s="183">
        <f t="shared" si="10"/>
        <v>0</v>
      </c>
    </row>
    <row r="48" spans="1:8">
      <c r="A48" s="143"/>
      <c r="B48" s="144" t="s">
        <v>261</v>
      </c>
      <c r="C48" s="182">
        <v>0</v>
      </c>
      <c r="D48" s="183">
        <v>0</v>
      </c>
      <c r="E48" s="184">
        <v>0</v>
      </c>
      <c r="F48" s="182">
        <v>0</v>
      </c>
      <c r="G48" s="182">
        <v>0</v>
      </c>
      <c r="H48" s="183">
        <f t="shared" si="4"/>
        <v>0</v>
      </c>
    </row>
    <row r="49" spans="1:8">
      <c r="A49" s="143"/>
      <c r="B49" s="144" t="s">
        <v>262</v>
      </c>
      <c r="C49" s="182">
        <v>0</v>
      </c>
      <c r="D49" s="183">
        <v>0</v>
      </c>
      <c r="E49" s="184">
        <f t="shared" si="5"/>
        <v>0</v>
      </c>
      <c r="F49" s="182">
        <v>0</v>
      </c>
      <c r="G49" s="182">
        <v>0</v>
      </c>
      <c r="H49" s="183">
        <f t="shared" si="4"/>
        <v>0</v>
      </c>
    </row>
    <row r="50" spans="1:8">
      <c r="A50" s="143"/>
      <c r="B50" s="144" t="s">
        <v>263</v>
      </c>
      <c r="C50" s="182">
        <v>0</v>
      </c>
      <c r="D50" s="183">
        <v>0</v>
      </c>
      <c r="E50" s="184">
        <f t="shared" si="5"/>
        <v>0</v>
      </c>
      <c r="F50" s="182">
        <v>0</v>
      </c>
      <c r="G50" s="182">
        <v>0</v>
      </c>
      <c r="H50" s="183">
        <f t="shared" si="4"/>
        <v>0</v>
      </c>
    </row>
    <row r="51" spans="1:8">
      <c r="A51" s="143"/>
      <c r="B51" s="144" t="s">
        <v>264</v>
      </c>
      <c r="C51" s="182">
        <v>0</v>
      </c>
      <c r="D51" s="183">
        <v>0</v>
      </c>
      <c r="E51" s="184">
        <f t="shared" si="5"/>
        <v>0</v>
      </c>
      <c r="F51" s="182">
        <v>0</v>
      </c>
      <c r="G51" s="182">
        <v>0</v>
      </c>
      <c r="H51" s="183">
        <f t="shared" si="4"/>
        <v>0</v>
      </c>
    </row>
    <row r="52" spans="1:8">
      <c r="A52" s="143"/>
      <c r="B52" s="144" t="s">
        <v>265</v>
      </c>
      <c r="C52" s="182">
        <v>0</v>
      </c>
      <c r="D52" s="183">
        <v>0</v>
      </c>
      <c r="E52" s="184">
        <f t="shared" si="5"/>
        <v>0</v>
      </c>
      <c r="F52" s="182">
        <v>0</v>
      </c>
      <c r="G52" s="182">
        <v>0</v>
      </c>
      <c r="H52" s="183">
        <f t="shared" si="4"/>
        <v>0</v>
      </c>
    </row>
    <row r="53" spans="1:8">
      <c r="A53" s="143"/>
      <c r="B53" s="144" t="s">
        <v>266</v>
      </c>
      <c r="C53" s="182">
        <v>0</v>
      </c>
      <c r="D53" s="183">
        <v>0</v>
      </c>
      <c r="E53" s="184">
        <f t="shared" si="5"/>
        <v>0</v>
      </c>
      <c r="F53" s="182">
        <v>0</v>
      </c>
      <c r="G53" s="182">
        <v>0</v>
      </c>
      <c r="H53" s="183">
        <f t="shared" si="4"/>
        <v>0</v>
      </c>
    </row>
    <row r="54" spans="1:8">
      <c r="A54" s="143"/>
      <c r="B54" s="144" t="s">
        <v>267</v>
      </c>
      <c r="C54" s="182">
        <v>0</v>
      </c>
      <c r="D54" s="183">
        <v>0</v>
      </c>
      <c r="E54" s="184">
        <f t="shared" si="5"/>
        <v>0</v>
      </c>
      <c r="F54" s="182">
        <v>0</v>
      </c>
      <c r="G54" s="182">
        <v>0</v>
      </c>
      <c r="H54" s="183">
        <f t="shared" si="4"/>
        <v>0</v>
      </c>
    </row>
    <row r="55" spans="1:8">
      <c r="A55" s="143"/>
      <c r="B55" s="144" t="s">
        <v>268</v>
      </c>
      <c r="C55" s="182">
        <v>0</v>
      </c>
      <c r="D55" s="183">
        <v>0</v>
      </c>
      <c r="E55" s="184">
        <f t="shared" si="5"/>
        <v>0</v>
      </c>
      <c r="F55" s="182">
        <v>0</v>
      </c>
      <c r="G55" s="182">
        <v>0</v>
      </c>
      <c r="H55" s="183">
        <f t="shared" si="4"/>
        <v>0</v>
      </c>
    </row>
    <row r="56" spans="1:8">
      <c r="A56" s="143"/>
      <c r="B56" s="144" t="s">
        <v>269</v>
      </c>
      <c r="C56" s="182">
        <v>0</v>
      </c>
      <c r="D56" s="183">
        <v>0</v>
      </c>
      <c r="E56" s="184">
        <f t="shared" si="5"/>
        <v>0</v>
      </c>
      <c r="F56" s="182">
        <v>0</v>
      </c>
      <c r="G56" s="182">
        <v>0</v>
      </c>
      <c r="H56" s="183">
        <f t="shared" si="4"/>
        <v>0</v>
      </c>
    </row>
    <row r="57" spans="1:8">
      <c r="A57" s="333" t="s">
        <v>270</v>
      </c>
      <c r="B57" s="334"/>
      <c r="C57" s="182">
        <f>SUM(C58:C60)</f>
        <v>0</v>
      </c>
      <c r="D57" s="182">
        <f t="shared" ref="D57:H57" si="11">SUM(D58:D60)</f>
        <v>0</v>
      </c>
      <c r="E57" s="184">
        <f t="shared" si="11"/>
        <v>0</v>
      </c>
      <c r="F57" s="182">
        <f t="shared" si="11"/>
        <v>0</v>
      </c>
      <c r="G57" s="182">
        <f t="shared" si="11"/>
        <v>0</v>
      </c>
      <c r="H57" s="183">
        <f t="shared" si="11"/>
        <v>0</v>
      </c>
    </row>
    <row r="58" spans="1:8">
      <c r="A58" s="143"/>
      <c r="B58" s="144" t="s">
        <v>271</v>
      </c>
      <c r="C58" s="182">
        <v>0</v>
      </c>
      <c r="D58" s="183">
        <v>0</v>
      </c>
      <c r="E58" s="184">
        <f t="shared" si="5"/>
        <v>0</v>
      </c>
      <c r="F58" s="182">
        <v>0</v>
      </c>
      <c r="G58" s="182">
        <v>0</v>
      </c>
      <c r="H58" s="183">
        <f t="shared" si="4"/>
        <v>0</v>
      </c>
    </row>
    <row r="59" spans="1:8">
      <c r="A59" s="143"/>
      <c r="B59" s="144" t="s">
        <v>272</v>
      </c>
      <c r="C59" s="182">
        <v>0</v>
      </c>
      <c r="D59" s="183">
        <v>0</v>
      </c>
      <c r="E59" s="184">
        <f t="shared" si="5"/>
        <v>0</v>
      </c>
      <c r="F59" s="182">
        <v>0</v>
      </c>
      <c r="G59" s="182">
        <v>0</v>
      </c>
      <c r="H59" s="183">
        <f t="shared" si="4"/>
        <v>0</v>
      </c>
    </row>
    <row r="60" spans="1:8">
      <c r="A60" s="143"/>
      <c r="B60" s="144" t="s">
        <v>273</v>
      </c>
      <c r="C60" s="182">
        <v>0</v>
      </c>
      <c r="D60" s="183">
        <v>0</v>
      </c>
      <c r="E60" s="184">
        <f t="shared" si="5"/>
        <v>0</v>
      </c>
      <c r="F60" s="182">
        <v>0</v>
      </c>
      <c r="G60" s="182">
        <v>0</v>
      </c>
      <c r="H60" s="183">
        <f t="shared" si="4"/>
        <v>0</v>
      </c>
    </row>
    <row r="61" spans="1:8">
      <c r="A61" s="333" t="s">
        <v>474</v>
      </c>
      <c r="B61" s="334"/>
      <c r="C61" s="182">
        <f>SUM(C62:C69)</f>
        <v>0</v>
      </c>
      <c r="D61" s="182">
        <f t="shared" ref="D61:H61" si="12">SUM(D62:D69)</f>
        <v>0</v>
      </c>
      <c r="E61" s="184">
        <f t="shared" si="12"/>
        <v>0</v>
      </c>
      <c r="F61" s="182">
        <f t="shared" si="12"/>
        <v>0</v>
      </c>
      <c r="G61" s="182">
        <f t="shared" si="12"/>
        <v>0</v>
      </c>
      <c r="H61" s="183">
        <f t="shared" si="12"/>
        <v>0</v>
      </c>
    </row>
    <row r="62" spans="1:8">
      <c r="A62" s="143"/>
      <c r="B62" s="144" t="s">
        <v>274</v>
      </c>
      <c r="C62" s="182">
        <v>0</v>
      </c>
      <c r="D62" s="183">
        <v>0</v>
      </c>
      <c r="E62" s="184">
        <f t="shared" si="5"/>
        <v>0</v>
      </c>
      <c r="F62" s="182">
        <v>0</v>
      </c>
      <c r="G62" s="182">
        <v>0</v>
      </c>
      <c r="H62" s="183">
        <f t="shared" si="4"/>
        <v>0</v>
      </c>
    </row>
    <row r="63" spans="1:8">
      <c r="A63" s="143"/>
      <c r="B63" s="144" t="s">
        <v>275</v>
      </c>
      <c r="C63" s="182">
        <v>0</v>
      </c>
      <c r="D63" s="183">
        <v>0</v>
      </c>
      <c r="E63" s="184">
        <f t="shared" si="5"/>
        <v>0</v>
      </c>
      <c r="F63" s="182">
        <v>0</v>
      </c>
      <c r="G63" s="182">
        <v>0</v>
      </c>
      <c r="H63" s="183">
        <f t="shared" si="4"/>
        <v>0</v>
      </c>
    </row>
    <row r="64" spans="1:8">
      <c r="A64" s="143"/>
      <c r="B64" s="144" t="s">
        <v>276</v>
      </c>
      <c r="C64" s="182">
        <v>0</v>
      </c>
      <c r="D64" s="183">
        <v>0</v>
      </c>
      <c r="E64" s="184">
        <f t="shared" si="5"/>
        <v>0</v>
      </c>
      <c r="F64" s="182">
        <v>0</v>
      </c>
      <c r="G64" s="182">
        <v>0</v>
      </c>
      <c r="H64" s="183">
        <f t="shared" si="4"/>
        <v>0</v>
      </c>
    </row>
    <row r="65" spans="1:8">
      <c r="A65" s="143"/>
      <c r="B65" s="144" t="s">
        <v>277</v>
      </c>
      <c r="C65" s="182">
        <v>0</v>
      </c>
      <c r="D65" s="183">
        <v>0</v>
      </c>
      <c r="E65" s="184">
        <f t="shared" si="5"/>
        <v>0</v>
      </c>
      <c r="F65" s="182">
        <v>0</v>
      </c>
      <c r="G65" s="182">
        <v>0</v>
      </c>
      <c r="H65" s="183">
        <f t="shared" si="4"/>
        <v>0</v>
      </c>
    </row>
    <row r="66" spans="1:8">
      <c r="A66" s="143"/>
      <c r="B66" s="144" t="s">
        <v>278</v>
      </c>
      <c r="C66" s="182">
        <v>0</v>
      </c>
      <c r="D66" s="183">
        <v>0</v>
      </c>
      <c r="E66" s="184">
        <f t="shared" si="5"/>
        <v>0</v>
      </c>
      <c r="F66" s="182">
        <v>0</v>
      </c>
      <c r="G66" s="182">
        <v>0</v>
      </c>
      <c r="H66" s="183">
        <f t="shared" si="4"/>
        <v>0</v>
      </c>
    </row>
    <row r="67" spans="1:8">
      <c r="A67" s="143"/>
      <c r="B67" s="144" t="s">
        <v>279</v>
      </c>
      <c r="C67" s="182">
        <v>0</v>
      </c>
      <c r="D67" s="183">
        <v>0</v>
      </c>
      <c r="E67" s="184">
        <f t="shared" si="5"/>
        <v>0</v>
      </c>
      <c r="F67" s="182">
        <v>0</v>
      </c>
      <c r="G67" s="182">
        <v>0</v>
      </c>
      <c r="H67" s="183">
        <f t="shared" si="4"/>
        <v>0</v>
      </c>
    </row>
    <row r="68" spans="1:8">
      <c r="A68" s="143"/>
      <c r="B68" s="144" t="s">
        <v>280</v>
      </c>
      <c r="C68" s="182">
        <v>0</v>
      </c>
      <c r="D68" s="183">
        <v>0</v>
      </c>
      <c r="E68" s="184">
        <f t="shared" si="5"/>
        <v>0</v>
      </c>
      <c r="F68" s="182">
        <v>0</v>
      </c>
      <c r="G68" s="182">
        <v>0</v>
      </c>
      <c r="H68" s="183">
        <f t="shared" si="4"/>
        <v>0</v>
      </c>
    </row>
    <row r="69" spans="1:8">
      <c r="A69" s="143"/>
      <c r="B69" s="144" t="s">
        <v>281</v>
      </c>
      <c r="C69" s="182">
        <v>0</v>
      </c>
      <c r="D69" s="183">
        <v>0</v>
      </c>
      <c r="E69" s="184">
        <f t="shared" si="5"/>
        <v>0</v>
      </c>
      <c r="F69" s="182">
        <v>0</v>
      </c>
      <c r="G69" s="182">
        <v>0</v>
      </c>
      <c r="H69" s="183">
        <f t="shared" si="4"/>
        <v>0</v>
      </c>
    </row>
    <row r="70" spans="1:8">
      <c r="A70" s="333" t="s">
        <v>282</v>
      </c>
      <c r="B70" s="334"/>
      <c r="C70" s="182">
        <f>SUM(C71:C73)</f>
        <v>0</v>
      </c>
      <c r="D70" s="182">
        <f t="shared" ref="D70:H70" si="13">SUM(D71:D73)</f>
        <v>0</v>
      </c>
      <c r="E70" s="184">
        <f t="shared" si="13"/>
        <v>0</v>
      </c>
      <c r="F70" s="182">
        <f t="shared" si="13"/>
        <v>0</v>
      </c>
      <c r="G70" s="182">
        <f t="shared" si="13"/>
        <v>0</v>
      </c>
      <c r="H70" s="183">
        <f t="shared" si="13"/>
        <v>0</v>
      </c>
    </row>
    <row r="71" spans="1:8">
      <c r="A71" s="143"/>
      <c r="B71" s="144" t="s">
        <v>283</v>
      </c>
      <c r="C71" s="182">
        <v>0</v>
      </c>
      <c r="D71" s="182">
        <v>0</v>
      </c>
      <c r="E71" s="184">
        <f t="shared" si="5"/>
        <v>0</v>
      </c>
      <c r="F71" s="182">
        <v>0</v>
      </c>
      <c r="G71" s="182">
        <v>0</v>
      </c>
      <c r="H71" s="183">
        <f t="shared" si="4"/>
        <v>0</v>
      </c>
    </row>
    <row r="72" spans="1:8">
      <c r="A72" s="143"/>
      <c r="B72" s="144" t="s">
        <v>284</v>
      </c>
      <c r="C72" s="182">
        <v>0</v>
      </c>
      <c r="D72" s="182">
        <v>0</v>
      </c>
      <c r="E72" s="184">
        <f t="shared" si="5"/>
        <v>0</v>
      </c>
      <c r="F72" s="182">
        <v>0</v>
      </c>
      <c r="G72" s="182">
        <v>0</v>
      </c>
      <c r="H72" s="183">
        <f t="shared" si="4"/>
        <v>0</v>
      </c>
    </row>
    <row r="73" spans="1:8">
      <c r="A73" s="143"/>
      <c r="B73" s="144" t="s">
        <v>285</v>
      </c>
      <c r="C73" s="182">
        <v>0</v>
      </c>
      <c r="D73" s="182">
        <v>0</v>
      </c>
      <c r="E73" s="184">
        <f t="shared" si="5"/>
        <v>0</v>
      </c>
      <c r="F73" s="182">
        <v>0</v>
      </c>
      <c r="G73" s="182">
        <v>0</v>
      </c>
      <c r="H73" s="183">
        <f t="shared" si="4"/>
        <v>0</v>
      </c>
    </row>
    <row r="74" spans="1:8">
      <c r="A74" s="333" t="s">
        <v>286</v>
      </c>
      <c r="B74" s="334"/>
      <c r="C74" s="182">
        <f>SUM(C75:C81)</f>
        <v>0</v>
      </c>
      <c r="D74" s="182">
        <f t="shared" ref="D74:H74" si="14">SUM(D75:D81)</f>
        <v>0</v>
      </c>
      <c r="E74" s="184">
        <f t="shared" si="14"/>
        <v>0</v>
      </c>
      <c r="F74" s="182">
        <f t="shared" si="14"/>
        <v>0</v>
      </c>
      <c r="G74" s="182">
        <f t="shared" si="14"/>
        <v>0</v>
      </c>
      <c r="H74" s="183">
        <f t="shared" si="14"/>
        <v>0</v>
      </c>
    </row>
    <row r="75" spans="1:8">
      <c r="A75" s="143"/>
      <c r="B75" s="144" t="s">
        <v>287</v>
      </c>
      <c r="C75" s="182">
        <v>0</v>
      </c>
      <c r="D75" s="182">
        <v>0</v>
      </c>
      <c r="E75" s="184">
        <f t="shared" si="5"/>
        <v>0</v>
      </c>
      <c r="F75" s="182">
        <v>0</v>
      </c>
      <c r="G75" s="182">
        <v>0</v>
      </c>
      <c r="H75" s="183">
        <f t="shared" si="4"/>
        <v>0</v>
      </c>
    </row>
    <row r="76" spans="1:8">
      <c r="A76" s="143"/>
      <c r="B76" s="144" t="s">
        <v>288</v>
      </c>
      <c r="C76" s="182">
        <v>0</v>
      </c>
      <c r="D76" s="182">
        <v>0</v>
      </c>
      <c r="E76" s="184">
        <f t="shared" ref="E76:E81" si="15">+C76+D76</f>
        <v>0</v>
      </c>
      <c r="F76" s="182">
        <v>0</v>
      </c>
      <c r="G76" s="182">
        <v>0</v>
      </c>
      <c r="H76" s="183">
        <f t="shared" ref="H76:H81" si="16">+E76-F76</f>
        <v>0</v>
      </c>
    </row>
    <row r="77" spans="1:8">
      <c r="A77" s="143"/>
      <c r="B77" s="144" t="s">
        <v>289</v>
      </c>
      <c r="C77" s="182">
        <v>0</v>
      </c>
      <c r="D77" s="182">
        <v>0</v>
      </c>
      <c r="E77" s="184">
        <f t="shared" si="15"/>
        <v>0</v>
      </c>
      <c r="F77" s="182">
        <v>0</v>
      </c>
      <c r="G77" s="182">
        <v>0</v>
      </c>
      <c r="H77" s="183">
        <f t="shared" si="16"/>
        <v>0</v>
      </c>
    </row>
    <row r="78" spans="1:8">
      <c r="A78" s="143"/>
      <c r="B78" s="144" t="s">
        <v>290</v>
      </c>
      <c r="C78" s="182">
        <v>0</v>
      </c>
      <c r="D78" s="182">
        <v>0</v>
      </c>
      <c r="E78" s="184">
        <f t="shared" si="15"/>
        <v>0</v>
      </c>
      <c r="F78" s="182">
        <v>0</v>
      </c>
      <c r="G78" s="182">
        <v>0</v>
      </c>
      <c r="H78" s="183">
        <f t="shared" si="16"/>
        <v>0</v>
      </c>
    </row>
    <row r="79" spans="1:8">
      <c r="A79" s="143"/>
      <c r="B79" s="144" t="s">
        <v>291</v>
      </c>
      <c r="C79" s="182">
        <v>0</v>
      </c>
      <c r="D79" s="182">
        <v>0</v>
      </c>
      <c r="E79" s="184">
        <f t="shared" si="15"/>
        <v>0</v>
      </c>
      <c r="F79" s="182">
        <v>0</v>
      </c>
      <c r="G79" s="182">
        <v>0</v>
      </c>
      <c r="H79" s="183">
        <f t="shared" si="16"/>
        <v>0</v>
      </c>
    </row>
    <row r="80" spans="1:8">
      <c r="A80" s="143"/>
      <c r="B80" s="144" t="s">
        <v>292</v>
      </c>
      <c r="C80" s="182">
        <v>0</v>
      </c>
      <c r="D80" s="182">
        <v>0</v>
      </c>
      <c r="E80" s="184">
        <f t="shared" si="15"/>
        <v>0</v>
      </c>
      <c r="F80" s="182">
        <v>0</v>
      </c>
      <c r="G80" s="182">
        <v>0</v>
      </c>
      <c r="H80" s="183">
        <f t="shared" si="16"/>
        <v>0</v>
      </c>
    </row>
    <row r="81" spans="1:12">
      <c r="A81" s="143"/>
      <c r="B81" s="144" t="s">
        <v>293</v>
      </c>
      <c r="C81" s="182">
        <v>0</v>
      </c>
      <c r="D81" s="182">
        <v>0</v>
      </c>
      <c r="E81" s="184">
        <f t="shared" si="15"/>
        <v>0</v>
      </c>
      <c r="F81" s="182">
        <v>0</v>
      </c>
      <c r="G81" s="182">
        <v>0</v>
      </c>
      <c r="H81" s="183">
        <f t="shared" si="16"/>
        <v>0</v>
      </c>
    </row>
    <row r="82" spans="1:12" ht="15.75" thickBot="1">
      <c r="A82" s="339"/>
      <c r="B82" s="340"/>
      <c r="C82" s="134"/>
      <c r="D82" s="135"/>
      <c r="E82" s="136"/>
      <c r="F82" s="134"/>
      <c r="G82" s="134"/>
      <c r="H82" s="135"/>
      <c r="J82" s="43">
        <f>+'FORMATO 4'!D15</f>
        <v>13138003</v>
      </c>
      <c r="K82" s="43">
        <f>+'FORMATO 4'!E15</f>
        <v>12949236</v>
      </c>
      <c r="L82" s="29"/>
    </row>
    <row r="83" spans="1:12">
      <c r="A83" s="144"/>
      <c r="B83" s="144"/>
      <c r="C83" s="137"/>
      <c r="D83" s="137"/>
      <c r="E83" s="137"/>
      <c r="F83" s="137"/>
      <c r="G83" s="137"/>
      <c r="H83" s="137"/>
      <c r="J83" s="43">
        <f>+F8-J82</f>
        <v>0</v>
      </c>
      <c r="K83" s="43">
        <f>+K82-G8</f>
        <v>0</v>
      </c>
      <c r="L83" s="43"/>
    </row>
    <row r="84" spans="1:12" ht="15.75" thickBot="1">
      <c r="A84" s="30"/>
      <c r="B84" s="30"/>
      <c r="C84" s="57"/>
      <c r="D84" s="57"/>
      <c r="E84" s="57"/>
      <c r="F84" s="57"/>
      <c r="G84" s="57"/>
      <c r="H84" s="57"/>
    </row>
    <row r="85" spans="1:12">
      <c r="A85" s="341"/>
      <c r="B85" s="342"/>
      <c r="C85" s="138"/>
      <c r="D85" s="138"/>
      <c r="E85" s="138"/>
      <c r="F85" s="138"/>
      <c r="G85" s="138"/>
      <c r="H85" s="138"/>
    </row>
    <row r="86" spans="1:12">
      <c r="A86" s="337" t="s">
        <v>294</v>
      </c>
      <c r="B86" s="338"/>
      <c r="C86" s="178">
        <f>+C87+C95+C105+C115+C125+C135+C139+C148+C152</f>
        <v>0</v>
      </c>
      <c r="D86" s="178">
        <f t="shared" ref="D86" si="17">+D87+D95+D105+D115+D125+D135+D139+D148+D152</f>
        <v>0</v>
      </c>
      <c r="E86" s="178">
        <f t="shared" ref="E86" si="18">+E87+E95+E105+E115+E125+E135+E139+E148+E152</f>
        <v>0</v>
      </c>
      <c r="F86" s="178">
        <f t="shared" ref="F86" si="19">+F87+F95+F105+F115+F125+F135+F139+F148+F152</f>
        <v>0</v>
      </c>
      <c r="G86" s="178">
        <f t="shared" ref="G86" si="20">+G87+G95+G105+G115+G125+G135+G139+G148+G152</f>
        <v>0</v>
      </c>
      <c r="H86" s="178">
        <f t="shared" ref="H86" si="21">+H87+H95+H105+H115+H125+H135+H139+H148+H152</f>
        <v>0</v>
      </c>
    </row>
    <row r="87" spans="1:12">
      <c r="A87" s="333" t="s">
        <v>226</v>
      </c>
      <c r="B87" s="334"/>
      <c r="C87" s="182">
        <v>0</v>
      </c>
      <c r="D87" s="182">
        <v>0</v>
      </c>
      <c r="E87" s="182">
        <f t="shared" ref="E87" si="22">SUM(E88:E94)</f>
        <v>0</v>
      </c>
      <c r="F87" s="182">
        <v>0</v>
      </c>
      <c r="G87" s="182">
        <v>0</v>
      </c>
      <c r="H87" s="182">
        <f t="shared" ref="H87" si="23">SUM(H88:H94)</f>
        <v>0</v>
      </c>
    </row>
    <row r="88" spans="1:12">
      <c r="A88" s="143"/>
      <c r="B88" s="144" t="s">
        <v>227</v>
      </c>
      <c r="C88" s="182">
        <v>0</v>
      </c>
      <c r="D88" s="182">
        <v>0</v>
      </c>
      <c r="E88" s="183">
        <f>+C88+D88</f>
        <v>0</v>
      </c>
      <c r="F88" s="182">
        <v>0</v>
      </c>
      <c r="G88" s="182">
        <v>0</v>
      </c>
      <c r="H88" s="183">
        <f>+E88-F88</f>
        <v>0</v>
      </c>
    </row>
    <row r="89" spans="1:12">
      <c r="A89" s="143"/>
      <c r="B89" s="144" t="s">
        <v>228</v>
      </c>
      <c r="C89" s="182">
        <v>0</v>
      </c>
      <c r="D89" s="182">
        <v>0</v>
      </c>
      <c r="E89" s="183">
        <f t="shared" ref="E89:E94" si="24">+C89+D89</f>
        <v>0</v>
      </c>
      <c r="F89" s="182">
        <v>0</v>
      </c>
      <c r="G89" s="182">
        <v>0</v>
      </c>
      <c r="H89" s="183">
        <f t="shared" ref="H89:H94" si="25">+E89-F89</f>
        <v>0</v>
      </c>
    </row>
    <row r="90" spans="1:12">
      <c r="A90" s="143"/>
      <c r="B90" s="144" t="s">
        <v>229</v>
      </c>
      <c r="C90" s="182">
        <v>0</v>
      </c>
      <c r="D90" s="182">
        <v>0</v>
      </c>
      <c r="E90" s="183">
        <f t="shared" si="24"/>
        <v>0</v>
      </c>
      <c r="F90" s="182">
        <v>0</v>
      </c>
      <c r="G90" s="182">
        <v>0</v>
      </c>
      <c r="H90" s="183">
        <f t="shared" si="25"/>
        <v>0</v>
      </c>
    </row>
    <row r="91" spans="1:12">
      <c r="A91" s="143"/>
      <c r="B91" s="144" t="s">
        <v>230</v>
      </c>
      <c r="C91" s="182">
        <v>0</v>
      </c>
      <c r="D91" s="182">
        <v>0</v>
      </c>
      <c r="E91" s="183">
        <f t="shared" si="24"/>
        <v>0</v>
      </c>
      <c r="F91" s="182">
        <v>0</v>
      </c>
      <c r="G91" s="182">
        <v>0</v>
      </c>
      <c r="H91" s="183">
        <f t="shared" si="25"/>
        <v>0</v>
      </c>
    </row>
    <row r="92" spans="1:12">
      <c r="A92" s="143"/>
      <c r="B92" s="144" t="s">
        <v>231</v>
      </c>
      <c r="C92" s="182">
        <v>0</v>
      </c>
      <c r="D92" s="182">
        <v>0</v>
      </c>
      <c r="E92" s="183">
        <f t="shared" si="24"/>
        <v>0</v>
      </c>
      <c r="F92" s="182">
        <v>0</v>
      </c>
      <c r="G92" s="182">
        <v>0</v>
      </c>
      <c r="H92" s="183">
        <f t="shared" si="25"/>
        <v>0</v>
      </c>
    </row>
    <row r="93" spans="1:12">
      <c r="A93" s="143"/>
      <c r="B93" s="144" t="s">
        <v>232</v>
      </c>
      <c r="C93" s="182">
        <v>0</v>
      </c>
      <c r="D93" s="183">
        <v>0</v>
      </c>
      <c r="E93" s="183">
        <f t="shared" si="24"/>
        <v>0</v>
      </c>
      <c r="F93" s="183">
        <v>0</v>
      </c>
      <c r="G93" s="183">
        <v>0</v>
      </c>
      <c r="H93" s="183">
        <f t="shared" si="25"/>
        <v>0</v>
      </c>
    </row>
    <row r="94" spans="1:12">
      <c r="A94" s="143"/>
      <c r="B94" s="144" t="s">
        <v>233</v>
      </c>
      <c r="C94" s="182">
        <v>0</v>
      </c>
      <c r="D94" s="183">
        <v>0</v>
      </c>
      <c r="E94" s="183">
        <f t="shared" si="24"/>
        <v>0</v>
      </c>
      <c r="F94" s="183">
        <v>0</v>
      </c>
      <c r="G94" s="183">
        <v>0</v>
      </c>
      <c r="H94" s="183">
        <f t="shared" si="25"/>
        <v>0</v>
      </c>
    </row>
    <row r="95" spans="1:12">
      <c r="A95" s="333" t="s">
        <v>234</v>
      </c>
      <c r="B95" s="334"/>
      <c r="C95" s="182">
        <f>SUM(C96:C104)</f>
        <v>0</v>
      </c>
      <c r="D95" s="182">
        <f t="shared" ref="D95" si="26">SUM(D96:D104)</f>
        <v>0</v>
      </c>
      <c r="E95" s="182">
        <f t="shared" ref="E95" si="27">SUM(E96:E104)</f>
        <v>0</v>
      </c>
      <c r="F95" s="182">
        <f t="shared" ref="F95" si="28">SUM(F96:F104)</f>
        <v>0</v>
      </c>
      <c r="G95" s="182">
        <f t="shared" ref="G95" si="29">SUM(G96:G104)</f>
        <v>0</v>
      </c>
      <c r="H95" s="182">
        <f t="shared" ref="H95" si="30">SUM(H96:H104)</f>
        <v>0</v>
      </c>
    </row>
    <row r="96" spans="1:12">
      <c r="A96" s="143"/>
      <c r="B96" s="144" t="s">
        <v>470</v>
      </c>
      <c r="C96" s="182">
        <v>0</v>
      </c>
      <c r="D96" s="182">
        <v>0</v>
      </c>
      <c r="E96" s="183">
        <f t="shared" ref="E96:E104" si="31">+C96+D96</f>
        <v>0</v>
      </c>
      <c r="F96" s="182">
        <v>0</v>
      </c>
      <c r="G96" s="182">
        <v>0</v>
      </c>
      <c r="H96" s="183">
        <f t="shared" ref="H96:H104" si="32">+E96-F96</f>
        <v>0</v>
      </c>
    </row>
    <row r="97" spans="1:8">
      <c r="A97" s="143"/>
      <c r="B97" s="144" t="s">
        <v>235</v>
      </c>
      <c r="C97" s="182">
        <v>0</v>
      </c>
      <c r="D97" s="182">
        <v>0</v>
      </c>
      <c r="E97" s="183">
        <f t="shared" si="31"/>
        <v>0</v>
      </c>
      <c r="F97" s="182">
        <v>0</v>
      </c>
      <c r="G97" s="182">
        <v>0</v>
      </c>
      <c r="H97" s="183">
        <f t="shared" si="32"/>
        <v>0</v>
      </c>
    </row>
    <row r="98" spans="1:8">
      <c r="A98" s="143"/>
      <c r="B98" s="144" t="s">
        <v>236</v>
      </c>
      <c r="C98" s="182">
        <v>0</v>
      </c>
      <c r="D98" s="182">
        <v>0</v>
      </c>
      <c r="E98" s="183">
        <f t="shared" si="31"/>
        <v>0</v>
      </c>
      <c r="F98" s="182">
        <v>0</v>
      </c>
      <c r="G98" s="182">
        <v>0</v>
      </c>
      <c r="H98" s="183">
        <f t="shared" si="32"/>
        <v>0</v>
      </c>
    </row>
    <row r="99" spans="1:8">
      <c r="A99" s="143"/>
      <c r="B99" s="144" t="s">
        <v>237</v>
      </c>
      <c r="C99" s="182">
        <v>0</v>
      </c>
      <c r="D99" s="182">
        <v>0</v>
      </c>
      <c r="E99" s="183">
        <f t="shared" si="31"/>
        <v>0</v>
      </c>
      <c r="F99" s="182">
        <v>0</v>
      </c>
      <c r="G99" s="182">
        <v>0</v>
      </c>
      <c r="H99" s="183">
        <f t="shared" si="32"/>
        <v>0</v>
      </c>
    </row>
    <row r="100" spans="1:8">
      <c r="A100" s="143"/>
      <c r="B100" s="144" t="s">
        <v>238</v>
      </c>
      <c r="C100" s="182">
        <v>0</v>
      </c>
      <c r="D100" s="182">
        <v>0</v>
      </c>
      <c r="E100" s="183">
        <f t="shared" si="31"/>
        <v>0</v>
      </c>
      <c r="F100" s="182">
        <v>0</v>
      </c>
      <c r="G100" s="182">
        <v>0</v>
      </c>
      <c r="H100" s="183">
        <f t="shared" si="32"/>
        <v>0</v>
      </c>
    </row>
    <row r="101" spans="1:8">
      <c r="A101" s="143"/>
      <c r="B101" s="144" t="s">
        <v>239</v>
      </c>
      <c r="C101" s="182">
        <v>0</v>
      </c>
      <c r="D101" s="182">
        <v>0</v>
      </c>
      <c r="E101" s="183">
        <f t="shared" si="31"/>
        <v>0</v>
      </c>
      <c r="F101" s="182">
        <v>0</v>
      </c>
      <c r="G101" s="182">
        <v>0</v>
      </c>
      <c r="H101" s="183">
        <f t="shared" si="32"/>
        <v>0</v>
      </c>
    </row>
    <row r="102" spans="1:8">
      <c r="A102" s="143"/>
      <c r="B102" s="144" t="s">
        <v>240</v>
      </c>
      <c r="C102" s="182">
        <v>0</v>
      </c>
      <c r="D102" s="182">
        <v>0</v>
      </c>
      <c r="E102" s="183">
        <f t="shared" si="31"/>
        <v>0</v>
      </c>
      <c r="F102" s="182">
        <v>0</v>
      </c>
      <c r="G102" s="182">
        <v>0</v>
      </c>
      <c r="H102" s="183">
        <f t="shared" si="32"/>
        <v>0</v>
      </c>
    </row>
    <row r="103" spans="1:8">
      <c r="A103" s="143"/>
      <c r="B103" s="144" t="s">
        <v>241</v>
      </c>
      <c r="C103" s="182">
        <v>0</v>
      </c>
      <c r="D103" s="182">
        <v>0</v>
      </c>
      <c r="E103" s="183">
        <f t="shared" si="31"/>
        <v>0</v>
      </c>
      <c r="F103" s="182">
        <v>0</v>
      </c>
      <c r="G103" s="182">
        <v>0</v>
      </c>
      <c r="H103" s="183">
        <f t="shared" si="32"/>
        <v>0</v>
      </c>
    </row>
    <row r="104" spans="1:8">
      <c r="A104" s="143"/>
      <c r="B104" s="144" t="s">
        <v>242</v>
      </c>
      <c r="C104" s="182">
        <v>0</v>
      </c>
      <c r="D104" s="182">
        <v>0</v>
      </c>
      <c r="E104" s="183">
        <f t="shared" si="31"/>
        <v>0</v>
      </c>
      <c r="F104" s="182">
        <v>0</v>
      </c>
      <c r="G104" s="182">
        <v>0</v>
      </c>
      <c r="H104" s="183">
        <f t="shared" si="32"/>
        <v>0</v>
      </c>
    </row>
    <row r="105" spans="1:8">
      <c r="A105" s="333" t="s">
        <v>243</v>
      </c>
      <c r="B105" s="334"/>
      <c r="C105" s="182">
        <f>SUM(C106:C114)</f>
        <v>0</v>
      </c>
      <c r="D105" s="182">
        <f t="shared" ref="D105" si="33">SUM(D106:D114)</f>
        <v>0</v>
      </c>
      <c r="E105" s="182">
        <f t="shared" ref="E105" si="34">SUM(E106:E114)</f>
        <v>0</v>
      </c>
      <c r="F105" s="182">
        <f t="shared" ref="F105" si="35">SUM(F106:F114)</f>
        <v>0</v>
      </c>
      <c r="G105" s="182">
        <f t="shared" ref="G105" si="36">SUM(G106:G114)</f>
        <v>0</v>
      </c>
      <c r="H105" s="182">
        <f t="shared" ref="H105" si="37">SUM(H106:H114)</f>
        <v>0</v>
      </c>
    </row>
    <row r="106" spans="1:8">
      <c r="A106" s="143"/>
      <c r="B106" s="144" t="s">
        <v>244</v>
      </c>
      <c r="C106" s="182">
        <v>0</v>
      </c>
      <c r="D106" s="183">
        <v>0</v>
      </c>
      <c r="E106" s="183">
        <f t="shared" ref="E106:E114" si="38">+C106+D106</f>
        <v>0</v>
      </c>
      <c r="F106" s="183">
        <v>0</v>
      </c>
      <c r="G106" s="183">
        <v>0</v>
      </c>
      <c r="H106" s="183">
        <f t="shared" ref="H106:H114" si="39">+E106-F106</f>
        <v>0</v>
      </c>
    </row>
    <row r="107" spans="1:8">
      <c r="A107" s="143"/>
      <c r="B107" s="144" t="s">
        <v>245</v>
      </c>
      <c r="C107" s="182">
        <v>0</v>
      </c>
      <c r="D107" s="183">
        <v>0</v>
      </c>
      <c r="E107" s="183">
        <f t="shared" si="38"/>
        <v>0</v>
      </c>
      <c r="F107" s="183">
        <v>0</v>
      </c>
      <c r="G107" s="183">
        <v>0</v>
      </c>
      <c r="H107" s="183">
        <f t="shared" si="39"/>
        <v>0</v>
      </c>
    </row>
    <row r="108" spans="1:8">
      <c r="A108" s="143"/>
      <c r="B108" s="144" t="s">
        <v>246</v>
      </c>
      <c r="C108" s="182">
        <v>0</v>
      </c>
      <c r="D108" s="183">
        <v>0</v>
      </c>
      <c r="E108" s="183">
        <f t="shared" si="38"/>
        <v>0</v>
      </c>
      <c r="F108" s="183">
        <v>0</v>
      </c>
      <c r="G108" s="183">
        <v>0</v>
      </c>
      <c r="H108" s="183">
        <f t="shared" si="39"/>
        <v>0</v>
      </c>
    </row>
    <row r="109" spans="1:8">
      <c r="A109" s="143"/>
      <c r="B109" s="144" t="s">
        <v>247</v>
      </c>
      <c r="C109" s="182">
        <v>0</v>
      </c>
      <c r="D109" s="183">
        <v>0</v>
      </c>
      <c r="E109" s="183">
        <f t="shared" si="38"/>
        <v>0</v>
      </c>
      <c r="F109" s="183">
        <v>0</v>
      </c>
      <c r="G109" s="183">
        <v>0</v>
      </c>
      <c r="H109" s="183">
        <f t="shared" si="39"/>
        <v>0</v>
      </c>
    </row>
    <row r="110" spans="1:8">
      <c r="A110" s="143"/>
      <c r="B110" s="144" t="s">
        <v>471</v>
      </c>
      <c r="C110" s="182">
        <v>0</v>
      </c>
      <c r="D110" s="183">
        <v>0</v>
      </c>
      <c r="E110" s="183">
        <f t="shared" si="38"/>
        <v>0</v>
      </c>
      <c r="F110" s="183">
        <v>0</v>
      </c>
      <c r="G110" s="183">
        <v>0</v>
      </c>
      <c r="H110" s="183">
        <f t="shared" si="39"/>
        <v>0</v>
      </c>
    </row>
    <row r="111" spans="1:8">
      <c r="A111" s="143"/>
      <c r="B111" s="144" t="s">
        <v>248</v>
      </c>
      <c r="C111" s="182">
        <v>0</v>
      </c>
      <c r="D111" s="183">
        <v>0</v>
      </c>
      <c r="E111" s="183">
        <f t="shared" si="38"/>
        <v>0</v>
      </c>
      <c r="F111" s="183">
        <v>0</v>
      </c>
      <c r="G111" s="183">
        <v>0</v>
      </c>
      <c r="H111" s="183">
        <f t="shared" si="39"/>
        <v>0</v>
      </c>
    </row>
    <row r="112" spans="1:8">
      <c r="A112" s="143"/>
      <c r="B112" s="144" t="s">
        <v>249</v>
      </c>
      <c r="C112" s="182">
        <v>0</v>
      </c>
      <c r="D112" s="183">
        <v>0</v>
      </c>
      <c r="E112" s="183">
        <f t="shared" si="38"/>
        <v>0</v>
      </c>
      <c r="F112" s="183">
        <v>0</v>
      </c>
      <c r="G112" s="183">
        <v>0</v>
      </c>
      <c r="H112" s="183">
        <f t="shared" si="39"/>
        <v>0</v>
      </c>
    </row>
    <row r="113" spans="1:8">
      <c r="A113" s="143"/>
      <c r="B113" s="144" t="s">
        <v>250</v>
      </c>
      <c r="C113" s="182">
        <v>0</v>
      </c>
      <c r="D113" s="183">
        <v>0</v>
      </c>
      <c r="E113" s="183">
        <f t="shared" si="38"/>
        <v>0</v>
      </c>
      <c r="F113" s="183">
        <v>0</v>
      </c>
      <c r="G113" s="183">
        <v>0</v>
      </c>
      <c r="H113" s="183">
        <f t="shared" si="39"/>
        <v>0</v>
      </c>
    </row>
    <row r="114" spans="1:8">
      <c r="A114" s="143"/>
      <c r="B114" s="144" t="s">
        <v>251</v>
      </c>
      <c r="C114" s="182">
        <v>0</v>
      </c>
      <c r="D114" s="183">
        <v>0</v>
      </c>
      <c r="E114" s="183">
        <f t="shared" si="38"/>
        <v>0</v>
      </c>
      <c r="F114" s="183">
        <v>0</v>
      </c>
      <c r="G114" s="183">
        <v>0</v>
      </c>
      <c r="H114" s="183">
        <f t="shared" si="39"/>
        <v>0</v>
      </c>
    </row>
    <row r="115" spans="1:8">
      <c r="A115" s="333" t="s">
        <v>472</v>
      </c>
      <c r="B115" s="334"/>
      <c r="C115" s="182">
        <f>SUM(C116:C124)</f>
        <v>0</v>
      </c>
      <c r="D115" s="182">
        <f t="shared" ref="D115" si="40">SUM(D116:D124)</f>
        <v>0</v>
      </c>
      <c r="E115" s="182">
        <f t="shared" ref="E115" si="41">SUM(E116:E124)</f>
        <v>0</v>
      </c>
      <c r="F115" s="182">
        <f t="shared" ref="F115" si="42">SUM(F116:F124)</f>
        <v>0</v>
      </c>
      <c r="G115" s="182">
        <f t="shared" ref="G115" si="43">SUM(G116:G124)</f>
        <v>0</v>
      </c>
      <c r="H115" s="182">
        <f t="shared" ref="H115" si="44">SUM(H116:H124)</f>
        <v>0</v>
      </c>
    </row>
    <row r="116" spans="1:8">
      <c r="A116" s="143"/>
      <c r="B116" s="144" t="s">
        <v>252</v>
      </c>
      <c r="C116" s="182">
        <v>0</v>
      </c>
      <c r="D116" s="183">
        <v>0</v>
      </c>
      <c r="E116" s="183">
        <f t="shared" ref="E116:E124" si="45">+C116+D116</f>
        <v>0</v>
      </c>
      <c r="F116" s="183">
        <v>0</v>
      </c>
      <c r="G116" s="183">
        <v>0</v>
      </c>
      <c r="H116" s="183">
        <f t="shared" ref="H116:H124" si="46">+E116-F116</f>
        <v>0</v>
      </c>
    </row>
    <row r="117" spans="1:8">
      <c r="A117" s="143"/>
      <c r="B117" s="144" t="s">
        <v>253</v>
      </c>
      <c r="C117" s="182">
        <v>0</v>
      </c>
      <c r="D117" s="183">
        <v>0</v>
      </c>
      <c r="E117" s="183">
        <f t="shared" si="45"/>
        <v>0</v>
      </c>
      <c r="F117" s="183">
        <v>0</v>
      </c>
      <c r="G117" s="183">
        <v>0</v>
      </c>
      <c r="H117" s="183">
        <f t="shared" si="46"/>
        <v>0</v>
      </c>
    </row>
    <row r="118" spans="1:8">
      <c r="A118" s="143"/>
      <c r="B118" s="144" t="s">
        <v>254</v>
      </c>
      <c r="C118" s="182">
        <v>0</v>
      </c>
      <c r="D118" s="183">
        <v>0</v>
      </c>
      <c r="E118" s="183">
        <f t="shared" si="45"/>
        <v>0</v>
      </c>
      <c r="F118" s="183">
        <v>0</v>
      </c>
      <c r="G118" s="183">
        <v>0</v>
      </c>
      <c r="H118" s="183">
        <f t="shared" si="46"/>
        <v>0</v>
      </c>
    </row>
    <row r="119" spans="1:8">
      <c r="A119" s="143"/>
      <c r="B119" s="144" t="s">
        <v>255</v>
      </c>
      <c r="C119" s="182">
        <v>0</v>
      </c>
      <c r="D119" s="183">
        <v>0</v>
      </c>
      <c r="E119" s="183">
        <f t="shared" si="45"/>
        <v>0</v>
      </c>
      <c r="F119" s="183">
        <v>0</v>
      </c>
      <c r="G119" s="183">
        <v>0</v>
      </c>
      <c r="H119" s="183">
        <f t="shared" si="46"/>
        <v>0</v>
      </c>
    </row>
    <row r="120" spans="1:8">
      <c r="A120" s="143"/>
      <c r="B120" s="144" t="s">
        <v>256</v>
      </c>
      <c r="C120" s="182">
        <v>0</v>
      </c>
      <c r="D120" s="183">
        <v>0</v>
      </c>
      <c r="E120" s="183">
        <f t="shared" si="45"/>
        <v>0</v>
      </c>
      <c r="F120" s="183">
        <v>0</v>
      </c>
      <c r="G120" s="183">
        <v>0</v>
      </c>
      <c r="H120" s="183">
        <f t="shared" si="46"/>
        <v>0</v>
      </c>
    </row>
    <row r="121" spans="1:8">
      <c r="A121" s="143"/>
      <c r="B121" s="144" t="s">
        <v>257</v>
      </c>
      <c r="C121" s="182">
        <v>0</v>
      </c>
      <c r="D121" s="183">
        <v>0</v>
      </c>
      <c r="E121" s="183">
        <f t="shared" si="45"/>
        <v>0</v>
      </c>
      <c r="F121" s="183">
        <v>0</v>
      </c>
      <c r="G121" s="183">
        <v>0</v>
      </c>
      <c r="H121" s="183">
        <f t="shared" si="46"/>
        <v>0</v>
      </c>
    </row>
    <row r="122" spans="1:8">
      <c r="A122" s="143"/>
      <c r="B122" s="144" t="s">
        <v>258</v>
      </c>
      <c r="C122" s="182">
        <v>0</v>
      </c>
      <c r="D122" s="183">
        <v>0</v>
      </c>
      <c r="E122" s="183">
        <f t="shared" si="45"/>
        <v>0</v>
      </c>
      <c r="F122" s="183">
        <v>0</v>
      </c>
      <c r="G122" s="183">
        <v>0</v>
      </c>
      <c r="H122" s="183">
        <f t="shared" si="46"/>
        <v>0</v>
      </c>
    </row>
    <row r="123" spans="1:8">
      <c r="A123" s="143"/>
      <c r="B123" s="144" t="s">
        <v>259</v>
      </c>
      <c r="C123" s="182">
        <v>0</v>
      </c>
      <c r="D123" s="183">
        <v>0</v>
      </c>
      <c r="E123" s="183">
        <f t="shared" si="45"/>
        <v>0</v>
      </c>
      <c r="F123" s="183">
        <v>0</v>
      </c>
      <c r="G123" s="183">
        <v>0</v>
      </c>
      <c r="H123" s="183">
        <f t="shared" si="46"/>
        <v>0</v>
      </c>
    </row>
    <row r="124" spans="1:8">
      <c r="A124" s="143"/>
      <c r="B124" s="144" t="s">
        <v>260</v>
      </c>
      <c r="C124" s="182">
        <v>0</v>
      </c>
      <c r="D124" s="183">
        <v>0</v>
      </c>
      <c r="E124" s="183">
        <f t="shared" si="45"/>
        <v>0</v>
      </c>
      <c r="F124" s="183">
        <v>0</v>
      </c>
      <c r="G124" s="183">
        <v>0</v>
      </c>
      <c r="H124" s="183">
        <f t="shared" si="46"/>
        <v>0</v>
      </c>
    </row>
    <row r="125" spans="1:8">
      <c r="A125" s="333" t="s">
        <v>473</v>
      </c>
      <c r="B125" s="334"/>
      <c r="C125" s="182">
        <f>SUM(C126:C134)</f>
        <v>0</v>
      </c>
      <c r="D125" s="182">
        <f t="shared" ref="D125" si="47">SUM(D126:D134)</f>
        <v>0</v>
      </c>
      <c r="E125" s="182">
        <f t="shared" ref="E125" si="48">SUM(E126:E134)</f>
        <v>0</v>
      </c>
      <c r="F125" s="182">
        <f t="shared" ref="F125" si="49">SUM(F126:F134)</f>
        <v>0</v>
      </c>
      <c r="G125" s="182">
        <f t="shared" ref="G125" si="50">SUM(G126:G134)</f>
        <v>0</v>
      </c>
      <c r="H125" s="182">
        <f t="shared" ref="H125" si="51">SUM(H126:H134)</f>
        <v>0</v>
      </c>
    </row>
    <row r="126" spans="1:8">
      <c r="A126" s="143"/>
      <c r="B126" s="144" t="s">
        <v>261</v>
      </c>
      <c r="C126" s="182">
        <v>0</v>
      </c>
      <c r="D126" s="183">
        <v>0</v>
      </c>
      <c r="E126" s="183">
        <f t="shared" ref="E126:E134" si="52">+C126+D126</f>
        <v>0</v>
      </c>
      <c r="F126" s="182">
        <v>0</v>
      </c>
      <c r="G126" s="182">
        <v>0</v>
      </c>
      <c r="H126" s="183">
        <f t="shared" ref="H126:H134" si="53">+E126-F126</f>
        <v>0</v>
      </c>
    </row>
    <row r="127" spans="1:8">
      <c r="A127" s="143"/>
      <c r="B127" s="144" t="s">
        <v>262</v>
      </c>
      <c r="C127" s="182">
        <v>0</v>
      </c>
      <c r="D127" s="183">
        <v>0</v>
      </c>
      <c r="E127" s="183">
        <f t="shared" si="52"/>
        <v>0</v>
      </c>
      <c r="F127" s="182">
        <v>0</v>
      </c>
      <c r="G127" s="182">
        <v>0</v>
      </c>
      <c r="H127" s="183">
        <f t="shared" si="53"/>
        <v>0</v>
      </c>
    </row>
    <row r="128" spans="1:8">
      <c r="A128" s="143"/>
      <c r="B128" s="144" t="s">
        <v>263</v>
      </c>
      <c r="C128" s="182">
        <v>0</v>
      </c>
      <c r="D128" s="183">
        <v>0</v>
      </c>
      <c r="E128" s="183">
        <f t="shared" si="52"/>
        <v>0</v>
      </c>
      <c r="F128" s="182">
        <v>0</v>
      </c>
      <c r="G128" s="182">
        <v>0</v>
      </c>
      <c r="H128" s="183">
        <f t="shared" si="53"/>
        <v>0</v>
      </c>
    </row>
    <row r="129" spans="1:8">
      <c r="A129" s="143"/>
      <c r="B129" s="144" t="s">
        <v>264</v>
      </c>
      <c r="C129" s="182">
        <v>0</v>
      </c>
      <c r="D129" s="183">
        <v>0</v>
      </c>
      <c r="E129" s="183">
        <f t="shared" si="52"/>
        <v>0</v>
      </c>
      <c r="F129" s="182">
        <v>0</v>
      </c>
      <c r="G129" s="182">
        <v>0</v>
      </c>
      <c r="H129" s="183">
        <f t="shared" si="53"/>
        <v>0</v>
      </c>
    </row>
    <row r="130" spans="1:8">
      <c r="A130" s="143"/>
      <c r="B130" s="144" t="s">
        <v>265</v>
      </c>
      <c r="C130" s="182">
        <v>0</v>
      </c>
      <c r="D130" s="183">
        <v>0</v>
      </c>
      <c r="E130" s="183">
        <f t="shared" si="52"/>
        <v>0</v>
      </c>
      <c r="F130" s="182">
        <v>0</v>
      </c>
      <c r="G130" s="182">
        <v>0</v>
      </c>
      <c r="H130" s="183">
        <f t="shared" si="53"/>
        <v>0</v>
      </c>
    </row>
    <row r="131" spans="1:8">
      <c r="A131" s="143"/>
      <c r="B131" s="144" t="s">
        <v>266</v>
      </c>
      <c r="C131" s="182">
        <v>0</v>
      </c>
      <c r="D131" s="183">
        <v>0</v>
      </c>
      <c r="E131" s="183">
        <f t="shared" si="52"/>
        <v>0</v>
      </c>
      <c r="F131" s="182">
        <v>0</v>
      </c>
      <c r="G131" s="182">
        <v>0</v>
      </c>
      <c r="H131" s="183">
        <f t="shared" si="53"/>
        <v>0</v>
      </c>
    </row>
    <row r="132" spans="1:8">
      <c r="A132" s="143"/>
      <c r="B132" s="144" t="s">
        <v>267</v>
      </c>
      <c r="C132" s="182">
        <v>0</v>
      </c>
      <c r="D132" s="183">
        <v>0</v>
      </c>
      <c r="E132" s="183">
        <f t="shared" si="52"/>
        <v>0</v>
      </c>
      <c r="F132" s="182">
        <v>0</v>
      </c>
      <c r="G132" s="182">
        <v>0</v>
      </c>
      <c r="H132" s="183">
        <f t="shared" si="53"/>
        <v>0</v>
      </c>
    </row>
    <row r="133" spans="1:8">
      <c r="A133" s="143"/>
      <c r="B133" s="144" t="s">
        <v>268</v>
      </c>
      <c r="C133" s="182">
        <v>0</v>
      </c>
      <c r="D133" s="183">
        <v>0</v>
      </c>
      <c r="E133" s="183">
        <f t="shared" si="52"/>
        <v>0</v>
      </c>
      <c r="F133" s="182">
        <v>0</v>
      </c>
      <c r="G133" s="182">
        <v>0</v>
      </c>
      <c r="H133" s="183">
        <f t="shared" si="53"/>
        <v>0</v>
      </c>
    </row>
    <row r="134" spans="1:8">
      <c r="A134" s="143"/>
      <c r="B134" s="144" t="s">
        <v>269</v>
      </c>
      <c r="C134" s="182">
        <v>0</v>
      </c>
      <c r="D134" s="183">
        <v>0</v>
      </c>
      <c r="E134" s="183">
        <f t="shared" si="52"/>
        <v>0</v>
      </c>
      <c r="F134" s="182">
        <v>0</v>
      </c>
      <c r="G134" s="182">
        <v>0</v>
      </c>
      <c r="H134" s="183">
        <f t="shared" si="53"/>
        <v>0</v>
      </c>
    </row>
    <row r="135" spans="1:8">
      <c r="A135" s="333" t="s">
        <v>270</v>
      </c>
      <c r="B135" s="334"/>
      <c r="C135" s="182">
        <f>SUM(C136:C138)</f>
        <v>0</v>
      </c>
      <c r="D135" s="182">
        <f t="shared" ref="D135" si="54">SUM(D136:D138)</f>
        <v>0</v>
      </c>
      <c r="E135" s="182">
        <f t="shared" ref="E135" si="55">SUM(E136:E138)</f>
        <v>0</v>
      </c>
      <c r="F135" s="182">
        <f t="shared" ref="F135" si="56">SUM(F136:F138)</f>
        <v>0</v>
      </c>
      <c r="G135" s="182">
        <f t="shared" ref="G135" si="57">SUM(G136:G138)</f>
        <v>0</v>
      </c>
      <c r="H135" s="182">
        <f t="shared" ref="H135" si="58">SUM(H136:H138)</f>
        <v>0</v>
      </c>
    </row>
    <row r="136" spans="1:8">
      <c r="A136" s="143"/>
      <c r="B136" s="144" t="s">
        <v>271</v>
      </c>
      <c r="C136" s="182">
        <v>0</v>
      </c>
      <c r="D136" s="183">
        <v>0</v>
      </c>
      <c r="E136" s="183">
        <f t="shared" ref="E136:E138" si="59">+C136+D136</f>
        <v>0</v>
      </c>
      <c r="F136" s="183">
        <v>0</v>
      </c>
      <c r="G136" s="183">
        <v>0</v>
      </c>
      <c r="H136" s="183">
        <f t="shared" ref="H136:H138" si="60">+E136-F136</f>
        <v>0</v>
      </c>
    </row>
    <row r="137" spans="1:8">
      <c r="A137" s="143"/>
      <c r="B137" s="144" t="s">
        <v>272</v>
      </c>
      <c r="C137" s="182">
        <v>0</v>
      </c>
      <c r="D137" s="183">
        <v>0</v>
      </c>
      <c r="E137" s="183">
        <f t="shared" si="59"/>
        <v>0</v>
      </c>
      <c r="F137" s="183">
        <v>0</v>
      </c>
      <c r="G137" s="183">
        <v>0</v>
      </c>
      <c r="H137" s="183">
        <f t="shared" si="60"/>
        <v>0</v>
      </c>
    </row>
    <row r="138" spans="1:8">
      <c r="A138" s="143"/>
      <c r="B138" s="144" t="s">
        <v>273</v>
      </c>
      <c r="C138" s="182">
        <v>0</v>
      </c>
      <c r="D138" s="183">
        <v>0</v>
      </c>
      <c r="E138" s="183">
        <f t="shared" si="59"/>
        <v>0</v>
      </c>
      <c r="F138" s="183">
        <v>0</v>
      </c>
      <c r="G138" s="183">
        <v>0</v>
      </c>
      <c r="H138" s="183">
        <f t="shared" si="60"/>
        <v>0</v>
      </c>
    </row>
    <row r="139" spans="1:8">
      <c r="A139" s="333" t="s">
        <v>474</v>
      </c>
      <c r="B139" s="334"/>
      <c r="C139" s="182">
        <f>SUM(C140:C147)</f>
        <v>0</v>
      </c>
      <c r="D139" s="182">
        <f t="shared" ref="D139" si="61">SUM(D140:D147)</f>
        <v>0</v>
      </c>
      <c r="E139" s="182">
        <f t="shared" ref="E139" si="62">SUM(E140:E147)</f>
        <v>0</v>
      </c>
      <c r="F139" s="182">
        <f t="shared" ref="F139" si="63">SUM(F140:F147)</f>
        <v>0</v>
      </c>
      <c r="G139" s="182">
        <f t="shared" ref="G139" si="64">SUM(G140:G147)</f>
        <v>0</v>
      </c>
      <c r="H139" s="182">
        <f t="shared" ref="H139" si="65">SUM(H140:H147)</f>
        <v>0</v>
      </c>
    </row>
    <row r="140" spans="1:8">
      <c r="A140" s="143"/>
      <c r="B140" s="144" t="s">
        <v>274</v>
      </c>
      <c r="C140" s="182">
        <v>0</v>
      </c>
      <c r="D140" s="183">
        <v>0</v>
      </c>
      <c r="E140" s="183">
        <f t="shared" ref="E140:E147" si="66">+C140+D140</f>
        <v>0</v>
      </c>
      <c r="F140" s="182">
        <v>0</v>
      </c>
      <c r="G140" s="182">
        <v>0</v>
      </c>
      <c r="H140" s="183">
        <f t="shared" ref="H140:H147" si="67">+E140-F140</f>
        <v>0</v>
      </c>
    </row>
    <row r="141" spans="1:8">
      <c r="A141" s="143"/>
      <c r="B141" s="144" t="s">
        <v>275</v>
      </c>
      <c r="C141" s="182">
        <v>0</v>
      </c>
      <c r="D141" s="183">
        <v>0</v>
      </c>
      <c r="E141" s="183">
        <f t="shared" si="66"/>
        <v>0</v>
      </c>
      <c r="F141" s="182">
        <v>0</v>
      </c>
      <c r="G141" s="182">
        <v>0</v>
      </c>
      <c r="H141" s="183">
        <f t="shared" si="67"/>
        <v>0</v>
      </c>
    </row>
    <row r="142" spans="1:8">
      <c r="A142" s="143"/>
      <c r="B142" s="144" t="s">
        <v>276</v>
      </c>
      <c r="C142" s="182">
        <v>0</v>
      </c>
      <c r="D142" s="183">
        <v>0</v>
      </c>
      <c r="E142" s="183">
        <f t="shared" si="66"/>
        <v>0</v>
      </c>
      <c r="F142" s="182">
        <v>0</v>
      </c>
      <c r="G142" s="182">
        <v>0</v>
      </c>
      <c r="H142" s="183">
        <f t="shared" si="67"/>
        <v>0</v>
      </c>
    </row>
    <row r="143" spans="1:8">
      <c r="A143" s="143"/>
      <c r="B143" s="144" t="s">
        <v>277</v>
      </c>
      <c r="C143" s="182">
        <v>0</v>
      </c>
      <c r="D143" s="183">
        <v>0</v>
      </c>
      <c r="E143" s="183">
        <f t="shared" si="66"/>
        <v>0</v>
      </c>
      <c r="F143" s="182">
        <v>0</v>
      </c>
      <c r="G143" s="182">
        <v>0</v>
      </c>
      <c r="H143" s="183">
        <f t="shared" si="67"/>
        <v>0</v>
      </c>
    </row>
    <row r="144" spans="1:8">
      <c r="A144" s="143"/>
      <c r="B144" s="144" t="s">
        <v>278</v>
      </c>
      <c r="C144" s="182">
        <v>0</v>
      </c>
      <c r="D144" s="183">
        <v>0</v>
      </c>
      <c r="E144" s="183">
        <f t="shared" si="66"/>
        <v>0</v>
      </c>
      <c r="F144" s="182">
        <v>0</v>
      </c>
      <c r="G144" s="182">
        <v>0</v>
      </c>
      <c r="H144" s="183">
        <f t="shared" si="67"/>
        <v>0</v>
      </c>
    </row>
    <row r="145" spans="1:8">
      <c r="A145" s="143"/>
      <c r="B145" s="144" t="s">
        <v>279</v>
      </c>
      <c r="C145" s="182">
        <v>0</v>
      </c>
      <c r="D145" s="183">
        <v>0</v>
      </c>
      <c r="E145" s="183">
        <f t="shared" si="66"/>
        <v>0</v>
      </c>
      <c r="F145" s="182">
        <v>0</v>
      </c>
      <c r="G145" s="182">
        <v>0</v>
      </c>
      <c r="H145" s="183">
        <f t="shared" si="67"/>
        <v>0</v>
      </c>
    </row>
    <row r="146" spans="1:8">
      <c r="A146" s="143"/>
      <c r="B146" s="144" t="s">
        <v>280</v>
      </c>
      <c r="C146" s="182">
        <v>0</v>
      </c>
      <c r="D146" s="183">
        <v>0</v>
      </c>
      <c r="E146" s="183">
        <f t="shared" si="66"/>
        <v>0</v>
      </c>
      <c r="F146" s="182">
        <v>0</v>
      </c>
      <c r="G146" s="182">
        <v>0</v>
      </c>
      <c r="H146" s="183">
        <f t="shared" si="67"/>
        <v>0</v>
      </c>
    </row>
    <row r="147" spans="1:8">
      <c r="A147" s="143"/>
      <c r="B147" s="144" t="s">
        <v>281</v>
      </c>
      <c r="C147" s="182">
        <v>0</v>
      </c>
      <c r="D147" s="183">
        <v>0</v>
      </c>
      <c r="E147" s="183">
        <f t="shared" si="66"/>
        <v>0</v>
      </c>
      <c r="F147" s="182">
        <v>0</v>
      </c>
      <c r="G147" s="182">
        <v>0</v>
      </c>
      <c r="H147" s="183">
        <f t="shared" si="67"/>
        <v>0</v>
      </c>
    </row>
    <row r="148" spans="1:8">
      <c r="A148" s="333" t="s">
        <v>282</v>
      </c>
      <c r="B148" s="334"/>
      <c r="C148" s="182">
        <f>SUM(C149:C151)</f>
        <v>0</v>
      </c>
      <c r="D148" s="182">
        <f t="shared" ref="D148" si="68">SUM(D149:D151)</f>
        <v>0</v>
      </c>
      <c r="E148" s="182">
        <f t="shared" ref="E148" si="69">SUM(E149:E151)</f>
        <v>0</v>
      </c>
      <c r="F148" s="182">
        <f t="shared" ref="F148" si="70">SUM(F149:F151)</f>
        <v>0</v>
      </c>
      <c r="G148" s="182">
        <f t="shared" ref="G148" si="71">SUM(G149:G151)</f>
        <v>0</v>
      </c>
      <c r="H148" s="182">
        <f t="shared" ref="H148" si="72">SUM(H149:H151)</f>
        <v>0</v>
      </c>
    </row>
    <row r="149" spans="1:8">
      <c r="A149" s="143"/>
      <c r="B149" s="144" t="s">
        <v>283</v>
      </c>
      <c r="C149" s="182">
        <v>0</v>
      </c>
      <c r="D149" s="182">
        <v>0</v>
      </c>
      <c r="E149" s="183">
        <f t="shared" ref="E149:E151" si="73">+C149+D149</f>
        <v>0</v>
      </c>
      <c r="F149" s="182">
        <v>0</v>
      </c>
      <c r="G149" s="182">
        <v>0</v>
      </c>
      <c r="H149" s="183">
        <f t="shared" ref="H149:H151" si="74">+E149-F149</f>
        <v>0</v>
      </c>
    </row>
    <row r="150" spans="1:8">
      <c r="A150" s="143"/>
      <c r="B150" s="144" t="s">
        <v>284</v>
      </c>
      <c r="C150" s="182">
        <v>0</v>
      </c>
      <c r="D150" s="182">
        <v>0</v>
      </c>
      <c r="E150" s="183">
        <f t="shared" si="73"/>
        <v>0</v>
      </c>
      <c r="F150" s="182">
        <v>0</v>
      </c>
      <c r="G150" s="182">
        <v>0</v>
      </c>
      <c r="H150" s="183">
        <f t="shared" si="74"/>
        <v>0</v>
      </c>
    </row>
    <row r="151" spans="1:8">
      <c r="A151" s="143"/>
      <c r="B151" s="144" t="s">
        <v>285</v>
      </c>
      <c r="C151" s="182">
        <v>0</v>
      </c>
      <c r="D151" s="182">
        <v>0</v>
      </c>
      <c r="E151" s="183">
        <f t="shared" si="73"/>
        <v>0</v>
      </c>
      <c r="F151" s="182">
        <v>0</v>
      </c>
      <c r="G151" s="182">
        <v>0</v>
      </c>
      <c r="H151" s="183">
        <f t="shared" si="74"/>
        <v>0</v>
      </c>
    </row>
    <row r="152" spans="1:8">
      <c r="A152" s="333" t="s">
        <v>286</v>
      </c>
      <c r="B152" s="334"/>
      <c r="C152" s="182">
        <f>SUM(C153:C159)</f>
        <v>0</v>
      </c>
      <c r="D152" s="182">
        <f t="shared" ref="D152" si="75">SUM(D153:D159)</f>
        <v>0</v>
      </c>
      <c r="E152" s="182">
        <f t="shared" ref="E152" si="76">SUM(E153:E159)</f>
        <v>0</v>
      </c>
      <c r="F152" s="182">
        <f t="shared" ref="F152" si="77">SUM(F153:F159)</f>
        <v>0</v>
      </c>
      <c r="G152" s="182">
        <f t="shared" ref="G152" si="78">SUM(G153:G159)</f>
        <v>0</v>
      </c>
      <c r="H152" s="182">
        <f t="shared" ref="H152" si="79">SUM(H153:H159)</f>
        <v>0</v>
      </c>
    </row>
    <row r="153" spans="1:8">
      <c r="A153" s="143"/>
      <c r="B153" s="144" t="s">
        <v>287</v>
      </c>
      <c r="C153" s="182">
        <v>0</v>
      </c>
      <c r="D153" s="182">
        <v>0</v>
      </c>
      <c r="E153" s="183">
        <f t="shared" ref="E153:E159" si="80">+C153+D153</f>
        <v>0</v>
      </c>
      <c r="F153" s="182">
        <v>0</v>
      </c>
      <c r="G153" s="182">
        <v>0</v>
      </c>
      <c r="H153" s="183">
        <f t="shared" ref="H153:H159" si="81">+E153-F153</f>
        <v>0</v>
      </c>
    </row>
    <row r="154" spans="1:8">
      <c r="A154" s="143"/>
      <c r="B154" s="144" t="s">
        <v>288</v>
      </c>
      <c r="C154" s="182">
        <v>0</v>
      </c>
      <c r="D154" s="182">
        <v>0</v>
      </c>
      <c r="E154" s="183">
        <f t="shared" si="80"/>
        <v>0</v>
      </c>
      <c r="F154" s="182">
        <v>0</v>
      </c>
      <c r="G154" s="182">
        <v>0</v>
      </c>
      <c r="H154" s="183">
        <f t="shared" si="81"/>
        <v>0</v>
      </c>
    </row>
    <row r="155" spans="1:8">
      <c r="A155" s="143"/>
      <c r="B155" s="144" t="s">
        <v>289</v>
      </c>
      <c r="C155" s="182">
        <v>0</v>
      </c>
      <c r="D155" s="182">
        <v>0</v>
      </c>
      <c r="E155" s="183">
        <f t="shared" si="80"/>
        <v>0</v>
      </c>
      <c r="F155" s="182">
        <v>0</v>
      </c>
      <c r="G155" s="182">
        <v>0</v>
      </c>
      <c r="H155" s="183">
        <f t="shared" si="81"/>
        <v>0</v>
      </c>
    </row>
    <row r="156" spans="1:8">
      <c r="A156" s="143"/>
      <c r="B156" s="144" t="s">
        <v>290</v>
      </c>
      <c r="C156" s="182">
        <v>0</v>
      </c>
      <c r="D156" s="182">
        <v>0</v>
      </c>
      <c r="E156" s="183">
        <f t="shared" si="80"/>
        <v>0</v>
      </c>
      <c r="F156" s="182">
        <v>0</v>
      </c>
      <c r="G156" s="182">
        <v>0</v>
      </c>
      <c r="H156" s="183">
        <f t="shared" si="81"/>
        <v>0</v>
      </c>
    </row>
    <row r="157" spans="1:8">
      <c r="A157" s="143"/>
      <c r="B157" s="144" t="s">
        <v>291</v>
      </c>
      <c r="C157" s="182">
        <v>0</v>
      </c>
      <c r="D157" s="182">
        <v>0</v>
      </c>
      <c r="E157" s="183">
        <f t="shared" si="80"/>
        <v>0</v>
      </c>
      <c r="F157" s="182">
        <v>0</v>
      </c>
      <c r="G157" s="182">
        <v>0</v>
      </c>
      <c r="H157" s="183">
        <f t="shared" si="81"/>
        <v>0</v>
      </c>
    </row>
    <row r="158" spans="1:8">
      <c r="A158" s="143"/>
      <c r="B158" s="144" t="s">
        <v>292</v>
      </c>
      <c r="C158" s="182">
        <v>0</v>
      </c>
      <c r="D158" s="182">
        <v>0</v>
      </c>
      <c r="E158" s="183">
        <f t="shared" si="80"/>
        <v>0</v>
      </c>
      <c r="F158" s="182">
        <v>0</v>
      </c>
      <c r="G158" s="182">
        <v>0</v>
      </c>
      <c r="H158" s="183">
        <f t="shared" si="81"/>
        <v>0</v>
      </c>
    </row>
    <row r="159" spans="1:8">
      <c r="A159" s="143"/>
      <c r="B159" s="144" t="s">
        <v>293</v>
      </c>
      <c r="C159" s="182">
        <v>0</v>
      </c>
      <c r="D159" s="182">
        <v>0</v>
      </c>
      <c r="E159" s="183">
        <f t="shared" si="80"/>
        <v>0</v>
      </c>
      <c r="F159" s="182">
        <v>0</v>
      </c>
      <c r="G159" s="182">
        <v>0</v>
      </c>
      <c r="H159" s="183">
        <f t="shared" si="81"/>
        <v>0</v>
      </c>
    </row>
    <row r="160" spans="1:8">
      <c r="A160" s="143"/>
      <c r="B160" s="144"/>
      <c r="C160" s="186"/>
      <c r="D160" s="187"/>
      <c r="E160" s="187"/>
      <c r="F160" s="187"/>
      <c r="G160" s="187"/>
      <c r="H160" s="187"/>
    </row>
    <row r="161" spans="1:8">
      <c r="A161" s="335" t="s">
        <v>295</v>
      </c>
      <c r="B161" s="336"/>
      <c r="C161" s="178">
        <f>+C8+C86</f>
        <v>13710729</v>
      </c>
      <c r="D161" s="178">
        <f t="shared" ref="D161:H161" si="82">+D8+D86</f>
        <v>0</v>
      </c>
      <c r="E161" s="178">
        <f t="shared" si="82"/>
        <v>13710729</v>
      </c>
      <c r="F161" s="178">
        <f t="shared" si="82"/>
        <v>13138003</v>
      </c>
      <c r="G161" s="178">
        <f t="shared" si="82"/>
        <v>12949236</v>
      </c>
      <c r="H161" s="178">
        <f t="shared" si="82"/>
        <v>572726</v>
      </c>
    </row>
    <row r="162" spans="1:8" ht="15.75" thickBot="1">
      <c r="A162" s="139"/>
      <c r="B162" s="140"/>
      <c r="C162" s="141"/>
      <c r="D162" s="142"/>
      <c r="E162" s="142"/>
      <c r="F162" s="142"/>
      <c r="G162" s="142"/>
      <c r="H162" s="142"/>
    </row>
    <row r="165" spans="1:8">
      <c r="B165" s="27"/>
      <c r="C165" s="27"/>
      <c r="E165" s="27"/>
      <c r="F165" s="27"/>
      <c r="G165" s="27"/>
      <c r="H165" s="27"/>
    </row>
    <row r="166" spans="1:8">
      <c r="B166" s="256" t="s">
        <v>500</v>
      </c>
      <c r="C166" s="256"/>
      <c r="D166" s="130"/>
      <c r="E166" s="256" t="s">
        <v>503</v>
      </c>
      <c r="F166" s="256"/>
      <c r="G166" s="256"/>
      <c r="H166" s="256"/>
    </row>
    <row r="167" spans="1:8">
      <c r="B167" s="256" t="s">
        <v>496</v>
      </c>
      <c r="C167" s="256"/>
      <c r="D167" s="130"/>
      <c r="E167" s="256" t="s">
        <v>504</v>
      </c>
      <c r="F167" s="256"/>
      <c r="G167" s="256"/>
      <c r="H167" s="256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6:B86"/>
    <mergeCell ref="A57:B57"/>
    <mergeCell ref="A61:B61"/>
    <mergeCell ref="A70:B70"/>
    <mergeCell ref="A74:B74"/>
    <mergeCell ref="A82:B82"/>
    <mergeCell ref="A85:B85"/>
    <mergeCell ref="A87:B87"/>
    <mergeCell ref="A95:B95"/>
    <mergeCell ref="A105:B105"/>
    <mergeCell ref="A115:B115"/>
    <mergeCell ref="A125:B125"/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</mergeCells>
  <pageMargins left="1.59" right="0.43307086614173229" top="0.31496062992125984" bottom="0.15748031496062992" header="0.19685039370078741" footer="0.15748031496062992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0"/>
  <sheetViews>
    <sheetView zoomScale="112" zoomScaleNormal="112" workbookViewId="0">
      <selection activeCell="B10" sqref="B10"/>
    </sheetView>
  </sheetViews>
  <sheetFormatPr baseColWidth="10" defaultRowHeight="15"/>
  <cols>
    <col min="1" max="1" width="34.140625" customWidth="1"/>
  </cols>
  <sheetData>
    <row r="1" spans="1:7">
      <c r="A1" s="361" t="s">
        <v>345</v>
      </c>
      <c r="B1" s="362"/>
      <c r="C1" s="362"/>
      <c r="D1" s="362"/>
      <c r="E1" s="362"/>
      <c r="F1" s="362"/>
      <c r="G1" s="363"/>
    </row>
    <row r="2" spans="1:7">
      <c r="A2" s="327" t="s">
        <v>223</v>
      </c>
      <c r="B2" s="328"/>
      <c r="C2" s="328"/>
      <c r="D2" s="328"/>
      <c r="E2" s="328"/>
      <c r="F2" s="328"/>
      <c r="G2" s="329"/>
    </row>
    <row r="3" spans="1:7">
      <c r="A3" s="327" t="s">
        <v>296</v>
      </c>
      <c r="B3" s="328"/>
      <c r="C3" s="328"/>
      <c r="D3" s="328"/>
      <c r="E3" s="328"/>
      <c r="F3" s="328"/>
      <c r="G3" s="329"/>
    </row>
    <row r="4" spans="1:7">
      <c r="A4" s="327" t="str">
        <f>+'FORMATO 5'!A3</f>
        <v>Del 1 de enero al 31 de diciembre 2024</v>
      </c>
      <c r="B4" s="328"/>
      <c r="C4" s="328"/>
      <c r="D4" s="328"/>
      <c r="E4" s="328"/>
      <c r="F4" s="328"/>
      <c r="G4" s="329"/>
    </row>
    <row r="5" spans="1:7">
      <c r="A5" s="234" t="s">
        <v>1</v>
      </c>
      <c r="B5" s="364"/>
      <c r="C5" s="364"/>
      <c r="D5" s="364"/>
      <c r="E5" s="364"/>
      <c r="F5" s="364"/>
      <c r="G5" s="235"/>
    </row>
    <row r="6" spans="1:7">
      <c r="A6" s="315" t="s">
        <v>2</v>
      </c>
      <c r="B6" s="240" t="s">
        <v>224</v>
      </c>
      <c r="C6" s="241"/>
      <c r="D6" s="241"/>
      <c r="E6" s="241"/>
      <c r="F6" s="242"/>
      <c r="G6" s="315" t="s">
        <v>297</v>
      </c>
    </row>
    <row r="7" spans="1:7">
      <c r="A7" s="326"/>
      <c r="B7" s="315" t="s">
        <v>148</v>
      </c>
      <c r="C7" s="116" t="s">
        <v>173</v>
      </c>
      <c r="D7" s="315" t="s">
        <v>175</v>
      </c>
      <c r="E7" s="315" t="s">
        <v>149</v>
      </c>
      <c r="F7" s="315" t="s">
        <v>151</v>
      </c>
      <c r="G7" s="326"/>
    </row>
    <row r="8" spans="1:7">
      <c r="A8" s="316"/>
      <c r="B8" s="316"/>
      <c r="C8" s="117" t="s">
        <v>174</v>
      </c>
      <c r="D8" s="316"/>
      <c r="E8" s="316"/>
      <c r="F8" s="316"/>
      <c r="G8" s="316"/>
    </row>
    <row r="9" spans="1:7">
      <c r="A9" s="145" t="s">
        <v>298</v>
      </c>
      <c r="B9" s="188">
        <f t="shared" ref="B9:G9" si="0">SUM(B10:B11)</f>
        <v>13710729</v>
      </c>
      <c r="C9" s="188">
        <f t="shared" si="0"/>
        <v>0</v>
      </c>
      <c r="D9" s="188">
        <f t="shared" si="0"/>
        <v>13710729</v>
      </c>
      <c r="E9" s="188">
        <f t="shared" si="0"/>
        <v>13138003</v>
      </c>
      <c r="F9" s="188">
        <f t="shared" si="0"/>
        <v>12949236</v>
      </c>
      <c r="G9" s="188">
        <f t="shared" si="0"/>
        <v>572726</v>
      </c>
    </row>
    <row r="10" spans="1:7">
      <c r="A10" s="146" t="s">
        <v>299</v>
      </c>
      <c r="B10" s="188"/>
      <c r="C10" s="188"/>
      <c r="D10" s="188"/>
      <c r="E10" s="188"/>
      <c r="F10" s="188"/>
      <c r="G10" s="188"/>
    </row>
    <row r="11" spans="1:7">
      <c r="A11" s="147" t="s">
        <v>475</v>
      </c>
      <c r="B11" s="188">
        <f>+'FORMATO 6A'!C8</f>
        <v>13710729</v>
      </c>
      <c r="C11" s="188">
        <f>+'FORMATO 6A'!D8</f>
        <v>0</v>
      </c>
      <c r="D11" s="188">
        <f>+'FORMATO 6A'!E8</f>
        <v>13710729</v>
      </c>
      <c r="E11" s="188">
        <f>+'FORMATO 6A'!F8</f>
        <v>13138003</v>
      </c>
      <c r="F11" s="188">
        <f>+'FORMATO 6A'!G8</f>
        <v>12949236</v>
      </c>
      <c r="G11" s="188">
        <f>+'FORMATO 6A'!H8</f>
        <v>572726</v>
      </c>
    </row>
    <row r="12" spans="1:7">
      <c r="A12" s="148"/>
      <c r="B12" s="188"/>
      <c r="C12" s="188"/>
      <c r="D12" s="188"/>
      <c r="E12" s="188"/>
      <c r="F12" s="188"/>
      <c r="G12" s="188"/>
    </row>
    <row r="13" spans="1:7">
      <c r="A13" s="149" t="s">
        <v>300</v>
      </c>
      <c r="B13" s="188">
        <f t="shared" ref="B13:G13" si="1">SUM(B15:B15)</f>
        <v>0</v>
      </c>
      <c r="C13" s="188">
        <f t="shared" si="1"/>
        <v>0</v>
      </c>
      <c r="D13" s="188">
        <f t="shared" si="1"/>
        <v>0</v>
      </c>
      <c r="E13" s="188">
        <f t="shared" si="1"/>
        <v>0</v>
      </c>
      <c r="F13" s="188">
        <f t="shared" si="1"/>
        <v>0</v>
      </c>
      <c r="G13" s="188">
        <f t="shared" si="1"/>
        <v>0</v>
      </c>
    </row>
    <row r="14" spans="1:7">
      <c r="A14" s="150" t="s">
        <v>301</v>
      </c>
      <c r="B14" s="188"/>
      <c r="C14" s="188"/>
      <c r="D14" s="188"/>
      <c r="E14" s="188"/>
      <c r="F14" s="188"/>
      <c r="G14" s="188"/>
    </row>
    <row r="15" spans="1:7">
      <c r="A15" s="147" t="s">
        <v>475</v>
      </c>
      <c r="B15" s="188">
        <f>+'FORMATO 6A'!C86</f>
        <v>0</v>
      </c>
      <c r="C15" s="188">
        <f>+'FORMATO 6A'!D86</f>
        <v>0</v>
      </c>
      <c r="D15" s="188">
        <f>+'FORMATO 6A'!E86</f>
        <v>0</v>
      </c>
      <c r="E15" s="188">
        <f>+'FORMATO 6A'!F86</f>
        <v>0</v>
      </c>
      <c r="F15" s="188">
        <f>+'FORMATO 6A'!G86</f>
        <v>0</v>
      </c>
      <c r="G15" s="188">
        <f t="shared" ref="G15" si="2">+D15-E15</f>
        <v>0</v>
      </c>
    </row>
    <row r="16" spans="1:7">
      <c r="A16" s="151"/>
      <c r="B16" s="188"/>
      <c r="C16" s="188"/>
      <c r="D16" s="188"/>
      <c r="E16" s="188"/>
      <c r="F16" s="188"/>
      <c r="G16" s="188"/>
    </row>
    <row r="17" spans="1:16">
      <c r="A17" s="146" t="s">
        <v>295</v>
      </c>
      <c r="B17" s="199">
        <f t="shared" ref="B17:G17" si="3">+B9+B13</f>
        <v>13710729</v>
      </c>
      <c r="C17" s="199">
        <f t="shared" si="3"/>
        <v>0</v>
      </c>
      <c r="D17" s="199">
        <f t="shared" si="3"/>
        <v>13710729</v>
      </c>
      <c r="E17" s="199">
        <f t="shared" si="3"/>
        <v>13138003</v>
      </c>
      <c r="F17" s="199">
        <f t="shared" si="3"/>
        <v>12949236</v>
      </c>
      <c r="G17" s="199">
        <f t="shared" si="3"/>
        <v>572726</v>
      </c>
      <c r="I17" s="38">
        <f>+'FORMATO 6A'!C161</f>
        <v>13710729</v>
      </c>
      <c r="J17" s="38">
        <f>+'FORMATO 6A'!D161</f>
        <v>0</v>
      </c>
      <c r="K17" s="38">
        <f>+'FORMATO 6A'!E161</f>
        <v>13710729</v>
      </c>
      <c r="L17" s="38">
        <f>+'FORMATO 6A'!F161</f>
        <v>13138003</v>
      </c>
      <c r="M17" s="38">
        <f>+'FORMATO 6A'!G161</f>
        <v>12949236</v>
      </c>
      <c r="N17" s="38">
        <f>+'FORMATO 6A'!H161</f>
        <v>572726</v>
      </c>
      <c r="O17" s="34"/>
      <c r="P17" s="34"/>
    </row>
    <row r="18" spans="1:16">
      <c r="A18" s="35"/>
      <c r="B18" s="36"/>
      <c r="C18" s="36"/>
      <c r="D18" s="36"/>
      <c r="E18" s="36"/>
      <c r="F18" s="36"/>
      <c r="G18" s="36"/>
      <c r="I18" s="38">
        <f>+B17-I17</f>
        <v>0</v>
      </c>
      <c r="J18" s="38">
        <f t="shared" ref="J18:N18" si="4">+C17-J17</f>
        <v>0</v>
      </c>
      <c r="K18" s="38">
        <f t="shared" si="4"/>
        <v>0</v>
      </c>
      <c r="L18" s="38">
        <f t="shared" si="4"/>
        <v>0</v>
      </c>
      <c r="M18" s="38">
        <f t="shared" si="4"/>
        <v>0</v>
      </c>
      <c r="N18" s="38">
        <f t="shared" si="4"/>
        <v>0</v>
      </c>
      <c r="O18" s="34"/>
      <c r="P18" s="34"/>
    </row>
    <row r="19" spans="1:16">
      <c r="A19" s="39"/>
      <c r="B19" s="40"/>
      <c r="C19" s="40"/>
      <c r="D19" s="40"/>
      <c r="E19" s="40"/>
      <c r="F19" s="40"/>
      <c r="G19" s="40"/>
      <c r="I19" s="38"/>
      <c r="J19" s="38"/>
      <c r="K19" s="38"/>
      <c r="L19" s="38"/>
      <c r="M19" s="38"/>
      <c r="N19" s="38"/>
      <c r="O19" s="34"/>
      <c r="P19" s="34"/>
    </row>
    <row r="20" spans="1:16">
      <c r="A20" s="39"/>
      <c r="B20" s="40"/>
      <c r="C20" s="40"/>
      <c r="D20" s="40"/>
      <c r="E20" s="40"/>
      <c r="F20" s="40"/>
      <c r="G20" s="40"/>
      <c r="I20" s="38"/>
      <c r="J20" s="38"/>
      <c r="K20" s="38"/>
      <c r="L20" s="38"/>
      <c r="M20" s="38"/>
      <c r="N20" s="38"/>
      <c r="O20" s="34"/>
      <c r="P20" s="34"/>
    </row>
    <row r="21" spans="1:16">
      <c r="A21" s="39"/>
      <c r="B21" s="40"/>
      <c r="C21" s="40"/>
      <c r="D21" s="40"/>
      <c r="E21" s="40"/>
      <c r="F21" s="40"/>
      <c r="G21" s="40"/>
      <c r="I21" s="38"/>
      <c r="J21" s="38"/>
      <c r="K21" s="38"/>
      <c r="L21" s="38"/>
      <c r="M21" s="38"/>
      <c r="N21" s="38"/>
      <c r="O21" s="34"/>
      <c r="P21" s="34"/>
    </row>
    <row r="22" spans="1:16">
      <c r="A22" s="39"/>
      <c r="B22" s="40"/>
      <c r="C22" s="40"/>
      <c r="D22" s="40"/>
      <c r="E22" s="40"/>
      <c r="F22" s="40"/>
      <c r="G22" s="40"/>
      <c r="I22" s="38"/>
      <c r="J22" s="38"/>
      <c r="K22" s="38"/>
      <c r="L22" s="38"/>
      <c r="M22" s="38"/>
      <c r="N22" s="38"/>
      <c r="O22" s="34"/>
      <c r="P22" s="34"/>
    </row>
    <row r="23" spans="1:16">
      <c r="A23" s="39"/>
      <c r="B23" s="40"/>
      <c r="C23" s="40"/>
      <c r="D23" s="40"/>
      <c r="E23" s="40"/>
      <c r="F23" s="40"/>
      <c r="G23" s="40"/>
      <c r="I23" s="38"/>
      <c r="J23" s="38"/>
      <c r="K23" s="38"/>
      <c r="L23" s="38"/>
      <c r="M23" s="38"/>
      <c r="N23" s="38"/>
      <c r="O23" s="34"/>
      <c r="P23" s="34"/>
    </row>
    <row r="24" spans="1:16">
      <c r="A24" s="11"/>
      <c r="I24" s="34"/>
      <c r="J24" s="34"/>
      <c r="K24" s="34"/>
      <c r="L24" s="34"/>
      <c r="M24" s="34"/>
      <c r="N24" s="34"/>
      <c r="O24" s="34"/>
      <c r="P24" s="34"/>
    </row>
    <row r="28" spans="1:16">
      <c r="A28" s="27"/>
      <c r="B28" s="27"/>
      <c r="D28" s="27"/>
      <c r="E28" s="27"/>
      <c r="F28" s="27"/>
      <c r="G28" s="27"/>
    </row>
    <row r="29" spans="1:16">
      <c r="A29" s="224" t="s">
        <v>500</v>
      </c>
      <c r="B29" s="224"/>
      <c r="D29" s="224" t="s">
        <v>503</v>
      </c>
      <c r="E29" s="224"/>
      <c r="F29" s="224"/>
      <c r="G29" s="224"/>
    </row>
    <row r="30" spans="1:16">
      <c r="A30" s="224" t="s">
        <v>496</v>
      </c>
      <c r="B30" s="224"/>
      <c r="D30" s="224" t="s">
        <v>504</v>
      </c>
      <c r="E30" s="224"/>
      <c r="F30" s="224"/>
      <c r="G30" s="224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1"/>
  <sheetViews>
    <sheetView workbookViewId="0">
      <selection activeCell="J16" sqref="J16"/>
    </sheetView>
  </sheetViews>
  <sheetFormatPr baseColWidth="10" defaultRowHeight="15"/>
  <cols>
    <col min="1" max="1" width="3.85546875" customWidth="1"/>
    <col min="2" max="2" width="39.42578125" customWidth="1"/>
    <col min="4" max="4" width="13.42578125" customWidth="1"/>
    <col min="8" max="8" width="14.28515625" customWidth="1"/>
  </cols>
  <sheetData>
    <row r="1" spans="1:10">
      <c r="A1" s="361" t="s">
        <v>345</v>
      </c>
      <c r="B1" s="362"/>
      <c r="C1" s="362"/>
      <c r="D1" s="362"/>
      <c r="E1" s="362"/>
      <c r="F1" s="362"/>
      <c r="G1" s="362"/>
      <c r="H1" s="363"/>
    </row>
    <row r="2" spans="1:10">
      <c r="A2" s="327" t="s">
        <v>223</v>
      </c>
      <c r="B2" s="328"/>
      <c r="C2" s="328"/>
      <c r="D2" s="328"/>
      <c r="E2" s="328"/>
      <c r="F2" s="328"/>
      <c r="G2" s="328"/>
      <c r="H2" s="329"/>
    </row>
    <row r="3" spans="1:10">
      <c r="A3" s="327" t="s">
        <v>302</v>
      </c>
      <c r="B3" s="328"/>
      <c r="C3" s="328"/>
      <c r="D3" s="328"/>
      <c r="E3" s="328"/>
      <c r="F3" s="328"/>
      <c r="G3" s="328"/>
      <c r="H3" s="329"/>
    </row>
    <row r="4" spans="1:10">
      <c r="A4" s="327" t="str">
        <f>+'FORMATO 5'!A3</f>
        <v>Del 1 de enero al 31 de diciembre 2024</v>
      </c>
      <c r="B4" s="328"/>
      <c r="C4" s="328"/>
      <c r="D4" s="328"/>
      <c r="E4" s="328"/>
      <c r="F4" s="328"/>
      <c r="G4" s="328"/>
      <c r="H4" s="329"/>
    </row>
    <row r="5" spans="1:10">
      <c r="A5" s="234" t="s">
        <v>1</v>
      </c>
      <c r="B5" s="364"/>
      <c r="C5" s="364"/>
      <c r="D5" s="364"/>
      <c r="E5" s="364"/>
      <c r="F5" s="364"/>
      <c r="G5" s="364"/>
      <c r="H5" s="235"/>
    </row>
    <row r="6" spans="1:10">
      <c r="A6" s="361" t="s">
        <v>2</v>
      </c>
      <c r="B6" s="363"/>
      <c r="C6" s="240" t="s">
        <v>224</v>
      </c>
      <c r="D6" s="241"/>
      <c r="E6" s="241"/>
      <c r="F6" s="241"/>
      <c r="G6" s="242"/>
      <c r="H6" s="315" t="s">
        <v>297</v>
      </c>
    </row>
    <row r="7" spans="1:10">
      <c r="A7" s="327"/>
      <c r="B7" s="329"/>
      <c r="C7" s="315" t="s">
        <v>148</v>
      </c>
      <c r="D7" s="152" t="s">
        <v>173</v>
      </c>
      <c r="E7" s="315" t="s">
        <v>175</v>
      </c>
      <c r="F7" s="315" t="s">
        <v>149</v>
      </c>
      <c r="G7" s="315" t="s">
        <v>151</v>
      </c>
      <c r="H7" s="326"/>
    </row>
    <row r="8" spans="1:10">
      <c r="A8" s="367"/>
      <c r="B8" s="368"/>
      <c r="C8" s="316"/>
      <c r="D8" s="153" t="s">
        <v>174</v>
      </c>
      <c r="E8" s="316"/>
      <c r="F8" s="316"/>
      <c r="G8" s="316"/>
      <c r="H8" s="316"/>
    </row>
    <row r="9" spans="1:10">
      <c r="A9" s="369"/>
      <c r="B9" s="370"/>
      <c r="C9" s="118"/>
      <c r="D9" s="118"/>
      <c r="E9" s="118"/>
      <c r="F9" s="118"/>
      <c r="G9" s="118"/>
      <c r="H9" s="118"/>
    </row>
    <row r="10" spans="1:10">
      <c r="A10" s="307" t="s">
        <v>303</v>
      </c>
      <c r="B10" s="222"/>
      <c r="C10" s="172">
        <f>+C11+C21+C31+C43</f>
        <v>13710729</v>
      </c>
      <c r="D10" s="172">
        <f t="shared" ref="D10:H10" si="0">+D11+D21+D31+D43</f>
        <v>0</v>
      </c>
      <c r="E10" s="172">
        <f t="shared" si="0"/>
        <v>13710729</v>
      </c>
      <c r="F10" s="172">
        <f t="shared" si="0"/>
        <v>13138003</v>
      </c>
      <c r="G10" s="172">
        <f t="shared" si="0"/>
        <v>12949236</v>
      </c>
      <c r="H10" s="172">
        <f t="shared" si="0"/>
        <v>572726</v>
      </c>
      <c r="J10" s="29"/>
    </row>
    <row r="11" spans="1:10">
      <c r="A11" s="307" t="s">
        <v>476</v>
      </c>
      <c r="B11" s="222"/>
      <c r="C11" s="172">
        <f>SUM(C12:C19)</f>
        <v>0</v>
      </c>
      <c r="D11" s="172">
        <f t="shared" ref="D11:H11" si="1">SUM(D12:D19)</f>
        <v>0</v>
      </c>
      <c r="E11" s="172">
        <f t="shared" si="1"/>
        <v>0</v>
      </c>
      <c r="F11" s="172">
        <f t="shared" si="1"/>
        <v>0</v>
      </c>
      <c r="G11" s="172">
        <f t="shared" si="1"/>
        <v>0</v>
      </c>
      <c r="H11" s="172">
        <f t="shared" si="1"/>
        <v>0</v>
      </c>
    </row>
    <row r="12" spans="1:10">
      <c r="A12" s="119"/>
      <c r="B12" s="121" t="s">
        <v>304</v>
      </c>
      <c r="C12" s="172">
        <v>0</v>
      </c>
      <c r="D12" s="172">
        <v>0</v>
      </c>
      <c r="E12" s="188">
        <f t="shared" ref="E12:E19" si="2">+C12+D12</f>
        <v>0</v>
      </c>
      <c r="F12" s="172">
        <v>0</v>
      </c>
      <c r="G12" s="172">
        <v>0</v>
      </c>
      <c r="H12" s="188">
        <f>+E12-F12</f>
        <v>0</v>
      </c>
    </row>
    <row r="13" spans="1:10">
      <c r="A13" s="119"/>
      <c r="B13" s="121" t="s">
        <v>305</v>
      </c>
      <c r="C13" s="172">
        <v>0</v>
      </c>
      <c r="D13" s="172">
        <v>0</v>
      </c>
      <c r="E13" s="188">
        <f t="shared" si="2"/>
        <v>0</v>
      </c>
      <c r="F13" s="172">
        <v>0</v>
      </c>
      <c r="G13" s="172">
        <v>0</v>
      </c>
      <c r="H13" s="188">
        <f t="shared" ref="H13:H19" si="3">+E13-F13</f>
        <v>0</v>
      </c>
    </row>
    <row r="14" spans="1:10">
      <c r="A14" s="119"/>
      <c r="B14" s="121" t="s">
        <v>306</v>
      </c>
      <c r="C14" s="172">
        <v>0</v>
      </c>
      <c r="D14" s="172">
        <v>0</v>
      </c>
      <c r="E14" s="188">
        <f t="shared" si="2"/>
        <v>0</v>
      </c>
      <c r="F14" s="172">
        <v>0</v>
      </c>
      <c r="G14" s="172">
        <v>0</v>
      </c>
      <c r="H14" s="188">
        <f t="shared" si="3"/>
        <v>0</v>
      </c>
    </row>
    <row r="15" spans="1:10">
      <c r="A15" s="119"/>
      <c r="B15" s="121" t="s">
        <v>307</v>
      </c>
      <c r="C15" s="172">
        <v>0</v>
      </c>
      <c r="D15" s="172">
        <v>0</v>
      </c>
      <c r="E15" s="188">
        <f t="shared" si="2"/>
        <v>0</v>
      </c>
      <c r="F15" s="172">
        <v>0</v>
      </c>
      <c r="G15" s="172">
        <v>0</v>
      </c>
      <c r="H15" s="188">
        <f t="shared" si="3"/>
        <v>0</v>
      </c>
    </row>
    <row r="16" spans="1:10">
      <c r="A16" s="119"/>
      <c r="B16" s="121" t="s">
        <v>308</v>
      </c>
      <c r="C16" s="172">
        <v>0</v>
      </c>
      <c r="D16" s="172">
        <v>0</v>
      </c>
      <c r="E16" s="188">
        <f t="shared" si="2"/>
        <v>0</v>
      </c>
      <c r="F16" s="172">
        <v>0</v>
      </c>
      <c r="G16" s="172">
        <v>0</v>
      </c>
      <c r="H16" s="188">
        <f t="shared" si="3"/>
        <v>0</v>
      </c>
    </row>
    <row r="17" spans="1:8">
      <c r="A17" s="119"/>
      <c r="B17" s="121" t="s">
        <v>309</v>
      </c>
      <c r="C17" s="172">
        <v>0</v>
      </c>
      <c r="D17" s="172">
        <v>0</v>
      </c>
      <c r="E17" s="188">
        <f t="shared" si="2"/>
        <v>0</v>
      </c>
      <c r="F17" s="172">
        <v>0</v>
      </c>
      <c r="G17" s="172">
        <v>0</v>
      </c>
      <c r="H17" s="188">
        <f t="shared" si="3"/>
        <v>0</v>
      </c>
    </row>
    <row r="18" spans="1:8">
      <c r="A18" s="119"/>
      <c r="B18" s="121" t="s">
        <v>310</v>
      </c>
      <c r="C18" s="172">
        <v>0</v>
      </c>
      <c r="D18" s="172">
        <v>0</v>
      </c>
      <c r="E18" s="188">
        <f t="shared" si="2"/>
        <v>0</v>
      </c>
      <c r="F18" s="172">
        <v>0</v>
      </c>
      <c r="G18" s="172">
        <v>0</v>
      </c>
      <c r="H18" s="188">
        <f t="shared" si="3"/>
        <v>0</v>
      </c>
    </row>
    <row r="19" spans="1:8">
      <c r="A19" s="119"/>
      <c r="B19" s="121" t="s">
        <v>311</v>
      </c>
      <c r="C19" s="172">
        <v>0</v>
      </c>
      <c r="D19" s="172">
        <v>0</v>
      </c>
      <c r="E19" s="188">
        <f t="shared" si="2"/>
        <v>0</v>
      </c>
      <c r="F19" s="172">
        <v>0</v>
      </c>
      <c r="G19" s="172">
        <v>0</v>
      </c>
      <c r="H19" s="188">
        <f t="shared" si="3"/>
        <v>0</v>
      </c>
    </row>
    <row r="20" spans="1:8">
      <c r="A20" s="119"/>
      <c r="B20" s="127"/>
      <c r="C20" s="172"/>
      <c r="D20" s="172"/>
      <c r="E20" s="172"/>
      <c r="F20" s="172"/>
      <c r="G20" s="172"/>
      <c r="H20" s="172"/>
    </row>
    <row r="21" spans="1:8">
      <c r="A21" s="307" t="s">
        <v>477</v>
      </c>
      <c r="B21" s="222"/>
      <c r="C21" s="172">
        <f>SUM(C22:C28)</f>
        <v>0</v>
      </c>
      <c r="D21" s="172">
        <f t="shared" ref="D21:H21" si="4">SUM(D22:D28)</f>
        <v>0</v>
      </c>
      <c r="E21" s="172">
        <f t="shared" si="4"/>
        <v>0</v>
      </c>
      <c r="F21" s="172">
        <f t="shared" si="4"/>
        <v>0</v>
      </c>
      <c r="G21" s="172">
        <f t="shared" si="4"/>
        <v>0</v>
      </c>
      <c r="H21" s="172">
        <f t="shared" si="4"/>
        <v>0</v>
      </c>
    </row>
    <row r="22" spans="1:8">
      <c r="A22" s="119"/>
      <c r="B22" s="121" t="s">
        <v>312</v>
      </c>
      <c r="C22" s="172">
        <v>0</v>
      </c>
      <c r="D22" s="172">
        <v>0</v>
      </c>
      <c r="E22" s="188">
        <f t="shared" ref="E22:E28" si="5">+C22+D22</f>
        <v>0</v>
      </c>
      <c r="F22" s="172">
        <v>0</v>
      </c>
      <c r="G22" s="172">
        <v>0</v>
      </c>
      <c r="H22" s="188">
        <f t="shared" ref="H22:H28" si="6">+E22-F22</f>
        <v>0</v>
      </c>
    </row>
    <row r="23" spans="1:8">
      <c r="A23" s="119"/>
      <c r="B23" s="121" t="s">
        <v>313</v>
      </c>
      <c r="C23" s="172">
        <v>0</v>
      </c>
      <c r="D23" s="172">
        <v>0</v>
      </c>
      <c r="E23" s="188">
        <f t="shared" si="5"/>
        <v>0</v>
      </c>
      <c r="F23" s="172">
        <v>0</v>
      </c>
      <c r="G23" s="172">
        <v>0</v>
      </c>
      <c r="H23" s="188">
        <f t="shared" si="6"/>
        <v>0</v>
      </c>
    </row>
    <row r="24" spans="1:8">
      <c r="A24" s="119"/>
      <c r="B24" s="121" t="s">
        <v>314</v>
      </c>
      <c r="C24" s="172">
        <v>0</v>
      </c>
      <c r="D24" s="172">
        <v>0</v>
      </c>
      <c r="E24" s="188">
        <f t="shared" si="5"/>
        <v>0</v>
      </c>
      <c r="F24" s="172">
        <v>0</v>
      </c>
      <c r="G24" s="172">
        <v>0</v>
      </c>
      <c r="H24" s="188">
        <f t="shared" si="6"/>
        <v>0</v>
      </c>
    </row>
    <row r="25" spans="1:8">
      <c r="A25" s="119"/>
      <c r="B25" s="121" t="s">
        <v>484</v>
      </c>
      <c r="C25" s="172">
        <v>0</v>
      </c>
      <c r="D25" s="172">
        <v>0</v>
      </c>
      <c r="E25" s="188">
        <f t="shared" si="5"/>
        <v>0</v>
      </c>
      <c r="F25" s="172">
        <v>0</v>
      </c>
      <c r="G25" s="172">
        <v>0</v>
      </c>
      <c r="H25" s="188">
        <f t="shared" si="6"/>
        <v>0</v>
      </c>
    </row>
    <row r="26" spans="1:8">
      <c r="A26" s="119"/>
      <c r="B26" s="121" t="s">
        <v>315</v>
      </c>
      <c r="C26" s="172">
        <v>0</v>
      </c>
      <c r="D26" s="172">
        <v>0</v>
      </c>
      <c r="E26" s="188">
        <f t="shared" si="5"/>
        <v>0</v>
      </c>
      <c r="F26" s="172">
        <v>0</v>
      </c>
      <c r="G26" s="172">
        <v>0</v>
      </c>
      <c r="H26" s="188">
        <f t="shared" si="6"/>
        <v>0</v>
      </c>
    </row>
    <row r="27" spans="1:8">
      <c r="A27" s="119"/>
      <c r="B27" s="121" t="s">
        <v>316</v>
      </c>
      <c r="C27" s="172">
        <v>0</v>
      </c>
      <c r="D27" s="172">
        <v>0</v>
      </c>
      <c r="E27" s="188">
        <f t="shared" si="5"/>
        <v>0</v>
      </c>
      <c r="F27" s="172">
        <v>0</v>
      </c>
      <c r="G27" s="172">
        <v>0</v>
      </c>
      <c r="H27" s="188">
        <f t="shared" si="6"/>
        <v>0</v>
      </c>
    </row>
    <row r="28" spans="1:8">
      <c r="A28" s="119"/>
      <c r="B28" s="121" t="s">
        <v>317</v>
      </c>
      <c r="C28" s="172">
        <v>0</v>
      </c>
      <c r="D28" s="172">
        <v>0</v>
      </c>
      <c r="E28" s="188">
        <f t="shared" si="5"/>
        <v>0</v>
      </c>
      <c r="F28" s="172">
        <v>0</v>
      </c>
      <c r="G28" s="172">
        <v>0</v>
      </c>
      <c r="H28" s="188">
        <f t="shared" si="6"/>
        <v>0</v>
      </c>
    </row>
    <row r="29" spans="1:8">
      <c r="A29" s="123"/>
      <c r="B29" s="154"/>
      <c r="C29" s="189"/>
      <c r="D29" s="190"/>
      <c r="E29" s="189"/>
      <c r="F29" s="190"/>
      <c r="G29" s="190"/>
      <c r="H29" s="189"/>
    </row>
    <row r="30" spans="1:8">
      <c r="A30" s="55"/>
      <c r="B30" s="57"/>
      <c r="C30" s="191"/>
      <c r="D30" s="191"/>
      <c r="E30" s="191"/>
      <c r="F30" s="191"/>
      <c r="G30" s="191"/>
      <c r="H30" s="191"/>
    </row>
    <row r="31" spans="1:8">
      <c r="A31" s="366" t="s">
        <v>478</v>
      </c>
      <c r="B31" s="221"/>
      <c r="C31" s="192">
        <f>SUM(C33:C41)</f>
        <v>13710729</v>
      </c>
      <c r="D31" s="192">
        <f t="shared" ref="D31:H31" si="7">SUM(D33:D41)</f>
        <v>0</v>
      </c>
      <c r="E31" s="192">
        <f t="shared" si="7"/>
        <v>13710729</v>
      </c>
      <c r="F31" s="192">
        <f t="shared" si="7"/>
        <v>13138003</v>
      </c>
      <c r="G31" s="192">
        <f t="shared" si="7"/>
        <v>12949236</v>
      </c>
      <c r="H31" s="192">
        <f t="shared" si="7"/>
        <v>572726</v>
      </c>
    </row>
    <row r="32" spans="1:8">
      <c r="A32" s="307" t="s">
        <v>318</v>
      </c>
      <c r="B32" s="222"/>
      <c r="C32" s="188"/>
      <c r="D32" s="188"/>
      <c r="E32" s="188"/>
      <c r="F32" s="188"/>
      <c r="G32" s="188"/>
      <c r="H32" s="188"/>
    </row>
    <row r="33" spans="1:8">
      <c r="A33" s="119"/>
      <c r="B33" s="121" t="s">
        <v>485</v>
      </c>
      <c r="C33" s="172">
        <f>+'FORMATO 6B'!B11</f>
        <v>13710729</v>
      </c>
      <c r="D33" s="172">
        <f>+'FORMATO 6B'!C11</f>
        <v>0</v>
      </c>
      <c r="E33" s="188">
        <f t="shared" ref="E33:E41" si="8">+C33+D33</f>
        <v>13710729</v>
      </c>
      <c r="F33" s="172">
        <f>+'FORMATO 6B'!E11</f>
        <v>13138003</v>
      </c>
      <c r="G33" s="172">
        <f>+'FORMATO 6B'!F11</f>
        <v>12949236</v>
      </c>
      <c r="H33" s="188">
        <f t="shared" ref="H33:H41" si="9">+E33-F33</f>
        <v>572726</v>
      </c>
    </row>
    <row r="34" spans="1:8">
      <c r="A34" s="119"/>
      <c r="B34" s="121" t="s">
        <v>319</v>
      </c>
      <c r="C34" s="172">
        <v>0</v>
      </c>
      <c r="D34" s="172">
        <v>0</v>
      </c>
      <c r="E34" s="188">
        <f t="shared" si="8"/>
        <v>0</v>
      </c>
      <c r="F34" s="172">
        <v>0</v>
      </c>
      <c r="G34" s="172">
        <v>0</v>
      </c>
      <c r="H34" s="188">
        <f t="shared" si="9"/>
        <v>0</v>
      </c>
    </row>
    <row r="35" spans="1:8">
      <c r="A35" s="119"/>
      <c r="B35" s="121" t="s">
        <v>320</v>
      </c>
      <c r="C35" s="172">
        <v>0</v>
      </c>
      <c r="D35" s="172">
        <v>0</v>
      </c>
      <c r="E35" s="188">
        <f t="shared" si="8"/>
        <v>0</v>
      </c>
      <c r="F35" s="172">
        <v>0</v>
      </c>
      <c r="G35" s="172">
        <v>0</v>
      </c>
      <c r="H35" s="188">
        <f t="shared" si="9"/>
        <v>0</v>
      </c>
    </row>
    <row r="36" spans="1:8">
      <c r="A36" s="119"/>
      <c r="B36" s="121" t="s">
        <v>321</v>
      </c>
      <c r="C36" s="172">
        <v>0</v>
      </c>
      <c r="D36" s="172">
        <v>0</v>
      </c>
      <c r="E36" s="188">
        <f t="shared" si="8"/>
        <v>0</v>
      </c>
      <c r="F36" s="172">
        <v>0</v>
      </c>
      <c r="G36" s="172">
        <v>0</v>
      </c>
      <c r="H36" s="188">
        <f t="shared" si="9"/>
        <v>0</v>
      </c>
    </row>
    <row r="37" spans="1:8">
      <c r="A37" s="119"/>
      <c r="B37" s="121" t="s">
        <v>322</v>
      </c>
      <c r="C37" s="172">
        <v>0</v>
      </c>
      <c r="D37" s="172">
        <v>0</v>
      </c>
      <c r="E37" s="188">
        <f t="shared" si="8"/>
        <v>0</v>
      </c>
      <c r="F37" s="172">
        <v>0</v>
      </c>
      <c r="G37" s="172">
        <v>0</v>
      </c>
      <c r="H37" s="188">
        <f t="shared" si="9"/>
        <v>0</v>
      </c>
    </row>
    <row r="38" spans="1:8">
      <c r="A38" s="119"/>
      <c r="B38" s="121" t="s">
        <v>323</v>
      </c>
      <c r="C38" s="172">
        <v>0</v>
      </c>
      <c r="D38" s="172">
        <v>0</v>
      </c>
      <c r="E38" s="188">
        <f t="shared" si="8"/>
        <v>0</v>
      </c>
      <c r="F38" s="172">
        <v>0</v>
      </c>
      <c r="G38" s="172">
        <v>0</v>
      </c>
      <c r="H38" s="188">
        <f t="shared" si="9"/>
        <v>0</v>
      </c>
    </row>
    <row r="39" spans="1:8">
      <c r="A39" s="119"/>
      <c r="B39" s="121" t="s">
        <v>324</v>
      </c>
      <c r="C39" s="172">
        <v>0</v>
      </c>
      <c r="D39" s="172">
        <v>0</v>
      </c>
      <c r="E39" s="188">
        <f t="shared" si="8"/>
        <v>0</v>
      </c>
      <c r="F39" s="172">
        <v>0</v>
      </c>
      <c r="G39" s="172">
        <v>0</v>
      </c>
      <c r="H39" s="188">
        <f t="shared" si="9"/>
        <v>0</v>
      </c>
    </row>
    <row r="40" spans="1:8">
      <c r="A40" s="119"/>
      <c r="B40" s="121" t="s">
        <v>325</v>
      </c>
      <c r="C40" s="172">
        <v>0</v>
      </c>
      <c r="D40" s="172">
        <v>0</v>
      </c>
      <c r="E40" s="188">
        <f t="shared" si="8"/>
        <v>0</v>
      </c>
      <c r="F40" s="172">
        <v>0</v>
      </c>
      <c r="G40" s="172">
        <v>0</v>
      </c>
      <c r="H40" s="188">
        <f t="shared" si="9"/>
        <v>0</v>
      </c>
    </row>
    <row r="41" spans="1:8">
      <c r="A41" s="119"/>
      <c r="B41" s="121" t="s">
        <v>326</v>
      </c>
      <c r="C41" s="172">
        <v>0</v>
      </c>
      <c r="D41" s="172">
        <v>0</v>
      </c>
      <c r="E41" s="188">
        <f t="shared" si="8"/>
        <v>0</v>
      </c>
      <c r="F41" s="172">
        <v>0</v>
      </c>
      <c r="G41" s="172">
        <v>0</v>
      </c>
      <c r="H41" s="188">
        <f t="shared" si="9"/>
        <v>0</v>
      </c>
    </row>
    <row r="42" spans="1:8">
      <c r="A42" s="119"/>
      <c r="B42" s="127"/>
      <c r="C42" s="172"/>
      <c r="D42" s="172"/>
      <c r="E42" s="172"/>
      <c r="F42" s="172"/>
      <c r="G42" s="172"/>
      <c r="H42" s="172"/>
    </row>
    <row r="43" spans="1:8">
      <c r="A43" s="307" t="s">
        <v>479</v>
      </c>
      <c r="B43" s="222"/>
      <c r="C43" s="188">
        <f>SUM(C45:C49)</f>
        <v>0</v>
      </c>
      <c r="D43" s="188">
        <f t="shared" ref="D43:H43" si="10">SUM(D45:D49)</f>
        <v>0</v>
      </c>
      <c r="E43" s="188">
        <f t="shared" si="10"/>
        <v>0</v>
      </c>
      <c r="F43" s="188">
        <f t="shared" si="10"/>
        <v>0</v>
      </c>
      <c r="G43" s="188">
        <f t="shared" si="10"/>
        <v>0</v>
      </c>
      <c r="H43" s="188">
        <f t="shared" si="10"/>
        <v>0</v>
      </c>
    </row>
    <row r="44" spans="1:8">
      <c r="A44" s="307" t="s">
        <v>327</v>
      </c>
      <c r="B44" s="222"/>
      <c r="C44" s="188"/>
      <c r="D44" s="188"/>
      <c r="E44" s="188"/>
      <c r="F44" s="188"/>
      <c r="G44" s="188"/>
      <c r="H44" s="188"/>
    </row>
    <row r="45" spans="1:8">
      <c r="A45" s="119"/>
      <c r="B45" s="121" t="s">
        <v>486</v>
      </c>
      <c r="C45" s="172">
        <v>0</v>
      </c>
      <c r="D45" s="172">
        <v>0</v>
      </c>
      <c r="E45" s="188">
        <f t="shared" ref="E45:E49" si="11">+C45+D45</f>
        <v>0</v>
      </c>
      <c r="F45" s="172">
        <v>0</v>
      </c>
      <c r="G45" s="172">
        <v>0</v>
      </c>
      <c r="H45" s="188">
        <f t="shared" ref="H45:H49" si="12">+E45-F45</f>
        <v>0</v>
      </c>
    </row>
    <row r="46" spans="1:8">
      <c r="A46" s="310"/>
      <c r="B46" s="121" t="s">
        <v>328</v>
      </c>
      <c r="C46" s="172">
        <v>0</v>
      </c>
      <c r="D46" s="172">
        <v>0</v>
      </c>
      <c r="E46" s="188">
        <f t="shared" si="11"/>
        <v>0</v>
      </c>
      <c r="F46" s="172">
        <v>0</v>
      </c>
      <c r="G46" s="172">
        <v>0</v>
      </c>
      <c r="H46" s="188">
        <f t="shared" si="12"/>
        <v>0</v>
      </c>
    </row>
    <row r="47" spans="1:8">
      <c r="A47" s="310"/>
      <c r="B47" s="121" t="s">
        <v>329</v>
      </c>
      <c r="C47" s="172">
        <v>0</v>
      </c>
      <c r="D47" s="172">
        <v>0</v>
      </c>
      <c r="E47" s="188">
        <f t="shared" si="11"/>
        <v>0</v>
      </c>
      <c r="F47" s="172">
        <v>0</v>
      </c>
      <c r="G47" s="172">
        <v>0</v>
      </c>
      <c r="H47" s="188">
        <f t="shared" si="12"/>
        <v>0</v>
      </c>
    </row>
    <row r="48" spans="1:8">
      <c r="A48" s="119"/>
      <c r="B48" s="121" t="s">
        <v>330</v>
      </c>
      <c r="C48" s="172">
        <v>0</v>
      </c>
      <c r="D48" s="172">
        <v>0</v>
      </c>
      <c r="E48" s="188">
        <f t="shared" si="11"/>
        <v>0</v>
      </c>
      <c r="F48" s="172">
        <v>0</v>
      </c>
      <c r="G48" s="172">
        <v>0</v>
      </c>
      <c r="H48" s="188">
        <f t="shared" si="12"/>
        <v>0</v>
      </c>
    </row>
    <row r="49" spans="1:8">
      <c r="A49" s="119"/>
      <c r="B49" s="121" t="s">
        <v>331</v>
      </c>
      <c r="C49" s="172">
        <v>0</v>
      </c>
      <c r="D49" s="172">
        <v>0</v>
      </c>
      <c r="E49" s="188">
        <f t="shared" si="11"/>
        <v>0</v>
      </c>
      <c r="F49" s="172">
        <v>0</v>
      </c>
      <c r="G49" s="172">
        <v>0</v>
      </c>
      <c r="H49" s="188">
        <f t="shared" si="12"/>
        <v>0</v>
      </c>
    </row>
    <row r="50" spans="1:8">
      <c r="A50" s="119"/>
      <c r="B50" s="127"/>
      <c r="C50" s="172"/>
      <c r="D50" s="172"/>
      <c r="E50" s="172"/>
      <c r="F50" s="172"/>
      <c r="G50" s="172"/>
      <c r="H50" s="172"/>
    </row>
    <row r="51" spans="1:8">
      <c r="A51" s="307" t="s">
        <v>332</v>
      </c>
      <c r="B51" s="222"/>
      <c r="C51" s="172">
        <f>+C52+C62+C71+C83</f>
        <v>0</v>
      </c>
      <c r="D51" s="172">
        <f t="shared" ref="D51:H51" si="13">+D52+D62+D71+D83</f>
        <v>0</v>
      </c>
      <c r="E51" s="172">
        <f t="shared" si="13"/>
        <v>0</v>
      </c>
      <c r="F51" s="172">
        <f t="shared" si="13"/>
        <v>0</v>
      </c>
      <c r="G51" s="172">
        <f t="shared" si="13"/>
        <v>0</v>
      </c>
      <c r="H51" s="172">
        <f t="shared" si="13"/>
        <v>0</v>
      </c>
    </row>
    <row r="52" spans="1:8">
      <c r="A52" s="307" t="s">
        <v>480</v>
      </c>
      <c r="B52" s="222"/>
      <c r="C52" s="172">
        <f>SUM(C53:C60)</f>
        <v>0</v>
      </c>
      <c r="D52" s="172">
        <f t="shared" ref="D52:H52" si="14">SUM(D53:D60)</f>
        <v>0</v>
      </c>
      <c r="E52" s="172">
        <f t="shared" si="14"/>
        <v>0</v>
      </c>
      <c r="F52" s="172">
        <f t="shared" si="14"/>
        <v>0</v>
      </c>
      <c r="G52" s="172">
        <f t="shared" si="14"/>
        <v>0</v>
      </c>
      <c r="H52" s="172">
        <f t="shared" si="14"/>
        <v>0</v>
      </c>
    </row>
    <row r="53" spans="1:8">
      <c r="A53" s="119"/>
      <c r="B53" s="121" t="s">
        <v>304</v>
      </c>
      <c r="C53" s="172">
        <v>0</v>
      </c>
      <c r="D53" s="172">
        <v>0</v>
      </c>
      <c r="E53" s="188">
        <f t="shared" ref="E53:E60" si="15">+C53+D53</f>
        <v>0</v>
      </c>
      <c r="F53" s="172">
        <v>0</v>
      </c>
      <c r="G53" s="172">
        <v>0</v>
      </c>
      <c r="H53" s="188">
        <f t="shared" ref="H53:H69" si="16">+E53-F53</f>
        <v>0</v>
      </c>
    </row>
    <row r="54" spans="1:8">
      <c r="A54" s="119"/>
      <c r="B54" s="121" t="s">
        <v>305</v>
      </c>
      <c r="C54" s="172">
        <v>0</v>
      </c>
      <c r="D54" s="172">
        <v>0</v>
      </c>
      <c r="E54" s="188">
        <f t="shared" si="15"/>
        <v>0</v>
      </c>
      <c r="F54" s="172">
        <v>0</v>
      </c>
      <c r="G54" s="172">
        <v>0</v>
      </c>
      <c r="H54" s="188">
        <f t="shared" si="16"/>
        <v>0</v>
      </c>
    </row>
    <row r="55" spans="1:8">
      <c r="A55" s="119"/>
      <c r="B55" s="121" t="s">
        <v>306</v>
      </c>
      <c r="C55" s="172">
        <v>0</v>
      </c>
      <c r="D55" s="172">
        <v>0</v>
      </c>
      <c r="E55" s="188">
        <f t="shared" si="15"/>
        <v>0</v>
      </c>
      <c r="F55" s="172">
        <v>0</v>
      </c>
      <c r="G55" s="172">
        <v>0</v>
      </c>
      <c r="H55" s="188">
        <f t="shared" si="16"/>
        <v>0</v>
      </c>
    </row>
    <row r="56" spans="1:8">
      <c r="A56" s="119"/>
      <c r="B56" s="121" t="s">
        <v>307</v>
      </c>
      <c r="C56" s="172">
        <v>0</v>
      </c>
      <c r="D56" s="172">
        <v>0</v>
      </c>
      <c r="E56" s="188">
        <f t="shared" si="15"/>
        <v>0</v>
      </c>
      <c r="F56" s="172">
        <v>0</v>
      </c>
      <c r="G56" s="172">
        <v>0</v>
      </c>
      <c r="H56" s="188">
        <f t="shared" si="16"/>
        <v>0</v>
      </c>
    </row>
    <row r="57" spans="1:8">
      <c r="A57" s="119"/>
      <c r="B57" s="121" t="s">
        <v>308</v>
      </c>
      <c r="C57" s="172">
        <v>0</v>
      </c>
      <c r="D57" s="172">
        <v>0</v>
      </c>
      <c r="E57" s="188">
        <f t="shared" si="15"/>
        <v>0</v>
      </c>
      <c r="F57" s="172">
        <v>0</v>
      </c>
      <c r="G57" s="172">
        <v>0</v>
      </c>
      <c r="H57" s="188">
        <f t="shared" si="16"/>
        <v>0</v>
      </c>
    </row>
    <row r="58" spans="1:8">
      <c r="A58" s="119"/>
      <c r="B58" s="121" t="s">
        <v>309</v>
      </c>
      <c r="C58" s="172">
        <v>0</v>
      </c>
      <c r="D58" s="172">
        <v>0</v>
      </c>
      <c r="E58" s="188">
        <f t="shared" si="15"/>
        <v>0</v>
      </c>
      <c r="F58" s="172">
        <v>0</v>
      </c>
      <c r="G58" s="172">
        <v>0</v>
      </c>
      <c r="H58" s="188">
        <f t="shared" si="16"/>
        <v>0</v>
      </c>
    </row>
    <row r="59" spans="1:8">
      <c r="A59" s="119"/>
      <c r="B59" s="121" t="s">
        <v>310</v>
      </c>
      <c r="C59" s="172">
        <v>0</v>
      </c>
      <c r="D59" s="172">
        <v>0</v>
      </c>
      <c r="E59" s="188">
        <f t="shared" si="15"/>
        <v>0</v>
      </c>
      <c r="F59" s="172">
        <v>0</v>
      </c>
      <c r="G59" s="172">
        <v>0</v>
      </c>
      <c r="H59" s="188">
        <f t="shared" si="16"/>
        <v>0</v>
      </c>
    </row>
    <row r="60" spans="1:8">
      <c r="A60" s="119"/>
      <c r="B60" s="121" t="s">
        <v>311</v>
      </c>
      <c r="C60" s="172">
        <v>0</v>
      </c>
      <c r="D60" s="172">
        <v>0</v>
      </c>
      <c r="E60" s="188">
        <f t="shared" si="15"/>
        <v>0</v>
      </c>
      <c r="F60" s="172">
        <v>0</v>
      </c>
      <c r="G60" s="172">
        <v>0</v>
      </c>
      <c r="H60" s="188">
        <f t="shared" si="16"/>
        <v>0</v>
      </c>
    </row>
    <row r="61" spans="1:8">
      <c r="A61" s="119"/>
      <c r="B61" s="127"/>
      <c r="C61" s="172"/>
      <c r="D61" s="172"/>
      <c r="E61" s="172"/>
      <c r="F61" s="172"/>
      <c r="G61" s="172"/>
      <c r="H61" s="172"/>
    </row>
    <row r="62" spans="1:8">
      <c r="A62" s="307" t="s">
        <v>481</v>
      </c>
      <c r="B62" s="222"/>
      <c r="C62" s="172">
        <f>SUM(C63:C69)</f>
        <v>0</v>
      </c>
      <c r="D62" s="172">
        <f t="shared" ref="D62:G62" si="17">SUM(D63:D69)</f>
        <v>0</v>
      </c>
      <c r="E62" s="172">
        <f t="shared" si="17"/>
        <v>0</v>
      </c>
      <c r="F62" s="172">
        <f t="shared" si="17"/>
        <v>0</v>
      </c>
      <c r="G62" s="172">
        <f t="shared" si="17"/>
        <v>0</v>
      </c>
      <c r="H62" s="188">
        <f t="shared" si="16"/>
        <v>0</v>
      </c>
    </row>
    <row r="63" spans="1:8">
      <c r="A63" s="119"/>
      <c r="B63" s="121" t="s">
        <v>312</v>
      </c>
      <c r="C63" s="172">
        <v>0</v>
      </c>
      <c r="D63" s="172">
        <v>0</v>
      </c>
      <c r="E63" s="188">
        <f t="shared" ref="E63:E69" si="18">+C63+D63</f>
        <v>0</v>
      </c>
      <c r="F63" s="172">
        <v>0</v>
      </c>
      <c r="G63" s="172">
        <v>0</v>
      </c>
      <c r="H63" s="188">
        <f t="shared" si="16"/>
        <v>0</v>
      </c>
    </row>
    <row r="64" spans="1:8">
      <c r="A64" s="119"/>
      <c r="B64" s="121" t="s">
        <v>313</v>
      </c>
      <c r="C64" s="172">
        <v>0</v>
      </c>
      <c r="D64" s="172">
        <v>0</v>
      </c>
      <c r="E64" s="188">
        <f t="shared" si="18"/>
        <v>0</v>
      </c>
      <c r="F64" s="172">
        <v>0</v>
      </c>
      <c r="G64" s="172">
        <v>0</v>
      </c>
      <c r="H64" s="188">
        <f t="shared" si="16"/>
        <v>0</v>
      </c>
    </row>
    <row r="65" spans="1:8">
      <c r="A65" s="119"/>
      <c r="B65" s="121" t="s">
        <v>314</v>
      </c>
      <c r="C65" s="172">
        <v>0</v>
      </c>
      <c r="D65" s="172">
        <v>0</v>
      </c>
      <c r="E65" s="188">
        <f t="shared" si="18"/>
        <v>0</v>
      </c>
      <c r="F65" s="172">
        <v>0</v>
      </c>
      <c r="G65" s="172">
        <v>0</v>
      </c>
      <c r="H65" s="188">
        <f t="shared" si="16"/>
        <v>0</v>
      </c>
    </row>
    <row r="66" spans="1:8">
      <c r="A66" s="119"/>
      <c r="B66" s="121" t="s">
        <v>484</v>
      </c>
      <c r="C66" s="172">
        <v>0</v>
      </c>
      <c r="D66" s="172">
        <v>0</v>
      </c>
      <c r="E66" s="188">
        <f t="shared" si="18"/>
        <v>0</v>
      </c>
      <c r="F66" s="172">
        <v>0</v>
      </c>
      <c r="G66" s="172">
        <v>0</v>
      </c>
      <c r="H66" s="188">
        <f t="shared" si="16"/>
        <v>0</v>
      </c>
    </row>
    <row r="67" spans="1:8">
      <c r="A67" s="119"/>
      <c r="B67" s="121" t="s">
        <v>315</v>
      </c>
      <c r="C67" s="172">
        <v>0</v>
      </c>
      <c r="D67" s="172">
        <v>0</v>
      </c>
      <c r="E67" s="188">
        <f t="shared" si="18"/>
        <v>0</v>
      </c>
      <c r="F67" s="172">
        <v>0</v>
      </c>
      <c r="G67" s="172">
        <v>0</v>
      </c>
      <c r="H67" s="188">
        <f t="shared" si="16"/>
        <v>0</v>
      </c>
    </row>
    <row r="68" spans="1:8">
      <c r="A68" s="119"/>
      <c r="B68" s="121" t="s">
        <v>316</v>
      </c>
      <c r="C68" s="172">
        <v>0</v>
      </c>
      <c r="D68" s="172">
        <v>0</v>
      </c>
      <c r="E68" s="188">
        <f t="shared" si="18"/>
        <v>0</v>
      </c>
      <c r="F68" s="172">
        <v>0</v>
      </c>
      <c r="G68" s="172">
        <v>0</v>
      </c>
      <c r="H68" s="188">
        <f t="shared" si="16"/>
        <v>0</v>
      </c>
    </row>
    <row r="69" spans="1:8">
      <c r="A69" s="119"/>
      <c r="B69" s="121" t="s">
        <v>317</v>
      </c>
      <c r="C69" s="172">
        <v>0</v>
      </c>
      <c r="D69" s="172">
        <v>0</v>
      </c>
      <c r="E69" s="188">
        <f t="shared" si="18"/>
        <v>0</v>
      </c>
      <c r="F69" s="172">
        <v>0</v>
      </c>
      <c r="G69" s="172">
        <v>0</v>
      </c>
      <c r="H69" s="188">
        <f t="shared" si="16"/>
        <v>0</v>
      </c>
    </row>
    <row r="70" spans="1:8">
      <c r="A70" s="119"/>
      <c r="B70" s="127"/>
      <c r="C70" s="172"/>
      <c r="D70" s="172"/>
      <c r="E70" s="172"/>
      <c r="F70" s="172"/>
      <c r="G70" s="172"/>
      <c r="H70" s="172"/>
    </row>
    <row r="71" spans="1:8">
      <c r="A71" s="307" t="s">
        <v>482</v>
      </c>
      <c r="B71" s="222"/>
      <c r="C71" s="188">
        <f>SUM(C73:C81)</f>
        <v>0</v>
      </c>
      <c r="D71" s="188">
        <f t="shared" ref="D71:H71" si="19">SUM(D73:D81)</f>
        <v>0</v>
      </c>
      <c r="E71" s="188">
        <f t="shared" si="19"/>
        <v>0</v>
      </c>
      <c r="F71" s="188">
        <f t="shared" si="19"/>
        <v>0</v>
      </c>
      <c r="G71" s="188">
        <f t="shared" si="19"/>
        <v>0</v>
      </c>
      <c r="H71" s="188">
        <f t="shared" si="19"/>
        <v>0</v>
      </c>
    </row>
    <row r="72" spans="1:8">
      <c r="A72" s="307" t="s">
        <v>318</v>
      </c>
      <c r="B72" s="222"/>
      <c r="C72" s="188"/>
      <c r="D72" s="188"/>
      <c r="E72" s="188"/>
      <c r="F72" s="188"/>
      <c r="G72" s="188"/>
      <c r="H72" s="188"/>
    </row>
    <row r="73" spans="1:8">
      <c r="A73" s="119"/>
      <c r="B73" s="121" t="s">
        <v>485</v>
      </c>
      <c r="C73" s="188">
        <f>+'FORMATO 6B'!B15</f>
        <v>0</v>
      </c>
      <c r="D73" s="188">
        <f>+'FORMATO 6B'!C15</f>
        <v>0</v>
      </c>
      <c r="E73" s="188">
        <f>+C73+D73</f>
        <v>0</v>
      </c>
      <c r="F73" s="188">
        <f>+'FORMATO 6B'!E15</f>
        <v>0</v>
      </c>
      <c r="G73" s="188">
        <f>+'FORMATO 6B'!F15</f>
        <v>0</v>
      </c>
      <c r="H73" s="188">
        <f t="shared" ref="H73:H81" si="20">+E73-F73</f>
        <v>0</v>
      </c>
    </row>
    <row r="74" spans="1:8">
      <c r="A74" s="119"/>
      <c r="B74" s="121" t="s">
        <v>319</v>
      </c>
      <c r="C74" s="172">
        <v>0</v>
      </c>
      <c r="D74" s="172">
        <v>0</v>
      </c>
      <c r="E74" s="188">
        <f>+C74+D74</f>
        <v>0</v>
      </c>
      <c r="F74" s="172">
        <v>0</v>
      </c>
      <c r="G74" s="172">
        <v>0</v>
      </c>
      <c r="H74" s="188">
        <f t="shared" si="20"/>
        <v>0</v>
      </c>
    </row>
    <row r="75" spans="1:8">
      <c r="A75" s="119"/>
      <c r="B75" s="121" t="s">
        <v>320</v>
      </c>
      <c r="C75" s="172">
        <v>0</v>
      </c>
      <c r="D75" s="172">
        <v>0</v>
      </c>
      <c r="E75" s="188">
        <f t="shared" ref="E75:E81" si="21">+C75+D75</f>
        <v>0</v>
      </c>
      <c r="F75" s="172">
        <v>0</v>
      </c>
      <c r="G75" s="172">
        <v>0</v>
      </c>
      <c r="H75" s="188">
        <f t="shared" si="20"/>
        <v>0</v>
      </c>
    </row>
    <row r="76" spans="1:8">
      <c r="A76" s="119"/>
      <c r="B76" s="121" t="s">
        <v>321</v>
      </c>
      <c r="C76" s="172">
        <v>0</v>
      </c>
      <c r="D76" s="172">
        <v>0</v>
      </c>
      <c r="E76" s="188">
        <f t="shared" si="21"/>
        <v>0</v>
      </c>
      <c r="F76" s="172">
        <v>0</v>
      </c>
      <c r="G76" s="172">
        <v>0</v>
      </c>
      <c r="H76" s="188">
        <f t="shared" si="20"/>
        <v>0</v>
      </c>
    </row>
    <row r="77" spans="1:8">
      <c r="A77" s="119"/>
      <c r="B77" s="121" t="s">
        <v>322</v>
      </c>
      <c r="C77" s="172">
        <v>0</v>
      </c>
      <c r="D77" s="172">
        <v>0</v>
      </c>
      <c r="E77" s="188">
        <f t="shared" si="21"/>
        <v>0</v>
      </c>
      <c r="F77" s="172">
        <v>0</v>
      </c>
      <c r="G77" s="172">
        <v>0</v>
      </c>
      <c r="H77" s="188">
        <f t="shared" si="20"/>
        <v>0</v>
      </c>
    </row>
    <row r="78" spans="1:8">
      <c r="A78" s="119"/>
      <c r="B78" s="121" t="s">
        <v>323</v>
      </c>
      <c r="C78" s="172">
        <v>0</v>
      </c>
      <c r="D78" s="172">
        <v>0</v>
      </c>
      <c r="E78" s="188">
        <f t="shared" si="21"/>
        <v>0</v>
      </c>
      <c r="F78" s="172">
        <v>0</v>
      </c>
      <c r="G78" s="172">
        <v>0</v>
      </c>
      <c r="H78" s="188">
        <f t="shared" si="20"/>
        <v>0</v>
      </c>
    </row>
    <row r="79" spans="1:8">
      <c r="A79" s="119"/>
      <c r="B79" s="121" t="s">
        <v>324</v>
      </c>
      <c r="C79" s="172">
        <v>0</v>
      </c>
      <c r="D79" s="172">
        <v>0</v>
      </c>
      <c r="E79" s="188">
        <f t="shared" si="21"/>
        <v>0</v>
      </c>
      <c r="F79" s="172">
        <v>0</v>
      </c>
      <c r="G79" s="172">
        <v>0</v>
      </c>
      <c r="H79" s="188">
        <f t="shared" si="20"/>
        <v>0</v>
      </c>
    </row>
    <row r="80" spans="1:8">
      <c r="A80" s="119"/>
      <c r="B80" s="121" t="s">
        <v>325</v>
      </c>
      <c r="C80" s="172">
        <v>0</v>
      </c>
      <c r="D80" s="172">
        <v>0</v>
      </c>
      <c r="E80" s="188">
        <f t="shared" si="21"/>
        <v>0</v>
      </c>
      <c r="F80" s="172">
        <v>0</v>
      </c>
      <c r="G80" s="172">
        <v>0</v>
      </c>
      <c r="H80" s="188">
        <f t="shared" si="20"/>
        <v>0</v>
      </c>
    </row>
    <row r="81" spans="1:15">
      <c r="A81" s="119"/>
      <c r="B81" s="121" t="s">
        <v>326</v>
      </c>
      <c r="C81" s="172">
        <v>0</v>
      </c>
      <c r="D81" s="172">
        <v>0</v>
      </c>
      <c r="E81" s="188">
        <f t="shared" si="21"/>
        <v>0</v>
      </c>
      <c r="F81" s="172">
        <v>0</v>
      </c>
      <c r="G81" s="172">
        <v>0</v>
      </c>
      <c r="H81" s="188">
        <f t="shared" si="20"/>
        <v>0</v>
      </c>
    </row>
    <row r="82" spans="1:15">
      <c r="A82" s="119"/>
      <c r="B82" s="127"/>
      <c r="C82" s="172"/>
      <c r="D82" s="172"/>
      <c r="E82" s="172"/>
      <c r="F82" s="172"/>
      <c r="G82" s="172"/>
      <c r="H82" s="172"/>
    </row>
    <row r="83" spans="1:15">
      <c r="A83" s="307" t="s">
        <v>483</v>
      </c>
      <c r="B83" s="222"/>
      <c r="C83" s="188">
        <f>SUM(C85:C89)</f>
        <v>0</v>
      </c>
      <c r="D83" s="188">
        <f t="shared" ref="D83:H83" si="22">SUM(D85:D89)</f>
        <v>0</v>
      </c>
      <c r="E83" s="188">
        <f t="shared" si="22"/>
        <v>0</v>
      </c>
      <c r="F83" s="188">
        <f t="shared" si="22"/>
        <v>0</v>
      </c>
      <c r="G83" s="188">
        <f t="shared" si="22"/>
        <v>0</v>
      </c>
      <c r="H83" s="188">
        <f t="shared" si="22"/>
        <v>0</v>
      </c>
    </row>
    <row r="84" spans="1:15">
      <c r="A84" s="307" t="s">
        <v>327</v>
      </c>
      <c r="B84" s="222"/>
      <c r="C84" s="188"/>
      <c r="D84" s="188"/>
      <c r="E84" s="188"/>
      <c r="F84" s="188"/>
      <c r="G84" s="188"/>
      <c r="H84" s="188"/>
    </row>
    <row r="85" spans="1:15">
      <c r="A85" s="119"/>
      <c r="B85" s="121" t="s">
        <v>486</v>
      </c>
      <c r="C85" s="172">
        <v>0</v>
      </c>
      <c r="D85" s="172">
        <v>0</v>
      </c>
      <c r="E85" s="188">
        <f t="shared" ref="E85:E89" si="23">+C85+D85</f>
        <v>0</v>
      </c>
      <c r="F85" s="172">
        <v>0</v>
      </c>
      <c r="G85" s="172">
        <v>0</v>
      </c>
      <c r="H85" s="188">
        <f t="shared" ref="H85:H89" si="24">+E85-G85</f>
        <v>0</v>
      </c>
    </row>
    <row r="86" spans="1:15">
      <c r="A86" s="310"/>
      <c r="B86" s="121" t="s">
        <v>487</v>
      </c>
      <c r="C86" s="172">
        <v>0</v>
      </c>
      <c r="D86" s="172">
        <v>0</v>
      </c>
      <c r="E86" s="188">
        <f t="shared" si="23"/>
        <v>0</v>
      </c>
      <c r="F86" s="172">
        <v>0</v>
      </c>
      <c r="G86" s="172">
        <v>0</v>
      </c>
      <c r="H86" s="188">
        <f t="shared" si="24"/>
        <v>0</v>
      </c>
    </row>
    <row r="87" spans="1:15">
      <c r="A87" s="310"/>
      <c r="B87" s="121" t="s">
        <v>329</v>
      </c>
      <c r="C87" s="172">
        <v>0</v>
      </c>
      <c r="D87" s="172">
        <v>0</v>
      </c>
      <c r="E87" s="188">
        <f t="shared" si="23"/>
        <v>0</v>
      </c>
      <c r="F87" s="172">
        <v>0</v>
      </c>
      <c r="G87" s="172">
        <v>0</v>
      </c>
      <c r="H87" s="188">
        <f t="shared" si="24"/>
        <v>0</v>
      </c>
    </row>
    <row r="88" spans="1:15">
      <c r="A88" s="119"/>
      <c r="B88" s="121" t="s">
        <v>330</v>
      </c>
      <c r="C88" s="172">
        <v>0</v>
      </c>
      <c r="D88" s="172">
        <v>0</v>
      </c>
      <c r="E88" s="188">
        <f t="shared" si="23"/>
        <v>0</v>
      </c>
      <c r="F88" s="172">
        <v>0</v>
      </c>
      <c r="G88" s="172">
        <v>0</v>
      </c>
      <c r="H88" s="188">
        <f t="shared" si="24"/>
        <v>0</v>
      </c>
    </row>
    <row r="89" spans="1:15">
      <c r="A89" s="119"/>
      <c r="B89" s="121" t="s">
        <v>331</v>
      </c>
      <c r="C89" s="172">
        <v>0</v>
      </c>
      <c r="D89" s="172">
        <v>0</v>
      </c>
      <c r="E89" s="188">
        <f t="shared" si="23"/>
        <v>0</v>
      </c>
      <c r="F89" s="172">
        <v>0</v>
      </c>
      <c r="G89" s="172">
        <v>0</v>
      </c>
      <c r="H89" s="188">
        <f t="shared" si="24"/>
        <v>0</v>
      </c>
    </row>
    <row r="90" spans="1:15">
      <c r="A90" s="119"/>
      <c r="B90" s="127"/>
      <c r="C90" s="172"/>
      <c r="D90" s="172"/>
      <c r="E90" s="172"/>
      <c r="F90" s="172"/>
      <c r="G90" s="172"/>
      <c r="H90" s="172"/>
    </row>
    <row r="91" spans="1:15">
      <c r="A91" s="307" t="s">
        <v>295</v>
      </c>
      <c r="B91" s="222"/>
      <c r="C91" s="198">
        <f>+C10+C51</f>
        <v>13710729</v>
      </c>
      <c r="D91" s="198">
        <f t="shared" ref="D91:H91" si="25">+D10+D51</f>
        <v>0</v>
      </c>
      <c r="E91" s="198">
        <f t="shared" si="25"/>
        <v>13710729</v>
      </c>
      <c r="F91" s="198">
        <f t="shared" si="25"/>
        <v>13138003</v>
      </c>
      <c r="G91" s="198">
        <f t="shared" si="25"/>
        <v>12949236</v>
      </c>
      <c r="H91" s="198">
        <f t="shared" si="25"/>
        <v>572726</v>
      </c>
      <c r="J91" s="37">
        <f>+'FORMATO 6A'!C161</f>
        <v>13710729</v>
      </c>
      <c r="K91" s="37">
        <f>+'FORMATO 6A'!D161</f>
        <v>0</v>
      </c>
      <c r="L91" s="37">
        <f>+'FORMATO 6A'!E161</f>
        <v>13710729</v>
      </c>
      <c r="M91" s="37">
        <f>+'FORMATO 6A'!F161</f>
        <v>13138003</v>
      </c>
      <c r="N91" s="37">
        <f>+'FORMATO 6A'!G161</f>
        <v>12949236</v>
      </c>
      <c r="O91" s="37">
        <f>+'FORMATO 6A'!H161</f>
        <v>572726</v>
      </c>
    </row>
    <row r="92" spans="1:15">
      <c r="A92" s="123"/>
      <c r="B92" s="154"/>
      <c r="C92" s="124"/>
      <c r="D92" s="124"/>
      <c r="E92" s="124"/>
      <c r="F92" s="124"/>
      <c r="G92" s="124"/>
      <c r="H92" s="124"/>
      <c r="J92" s="37">
        <f>+C91-J91</f>
        <v>0</v>
      </c>
      <c r="K92" s="37">
        <f t="shared" ref="K92:O92" si="26">+D91-K91</f>
        <v>0</v>
      </c>
      <c r="L92" s="37">
        <f t="shared" si="26"/>
        <v>0</v>
      </c>
      <c r="M92" s="37">
        <f t="shared" si="26"/>
        <v>0</v>
      </c>
      <c r="N92" s="37">
        <f t="shared" si="26"/>
        <v>0</v>
      </c>
      <c r="O92" s="37">
        <f t="shared" si="26"/>
        <v>0</v>
      </c>
    </row>
    <row r="93" spans="1:15">
      <c r="A93" s="120"/>
      <c r="B93" s="120"/>
      <c r="C93" s="155"/>
      <c r="D93" s="155"/>
      <c r="E93" s="155"/>
      <c r="F93" s="155"/>
      <c r="G93" s="155"/>
      <c r="H93" s="155"/>
      <c r="J93" s="37"/>
      <c r="K93" s="37"/>
      <c r="L93" s="37"/>
      <c r="M93" s="37"/>
      <c r="N93" s="37"/>
      <c r="O93" s="37"/>
    </row>
    <row r="94" spans="1:15">
      <c r="A94" s="19"/>
      <c r="B94" s="19"/>
      <c r="C94" s="41"/>
      <c r="D94" s="41"/>
      <c r="E94" s="41"/>
      <c r="F94" s="41"/>
      <c r="G94" s="41"/>
      <c r="H94" s="41"/>
      <c r="J94" s="37"/>
      <c r="K94" s="37"/>
      <c r="L94" s="37"/>
      <c r="M94" s="37"/>
      <c r="N94" s="37"/>
      <c r="O94" s="37"/>
    </row>
    <row r="97" spans="2:8">
      <c r="B97" s="27"/>
      <c r="E97" s="27"/>
      <c r="F97" s="27"/>
      <c r="G97" s="27"/>
      <c r="H97" s="27"/>
    </row>
    <row r="98" spans="2:8">
      <c r="B98" s="156" t="s">
        <v>500</v>
      </c>
      <c r="C98" s="102"/>
      <c r="D98" s="102"/>
      <c r="E98" s="365" t="s">
        <v>503</v>
      </c>
      <c r="F98" s="365"/>
      <c r="G98" s="365"/>
      <c r="H98" s="365"/>
    </row>
    <row r="99" spans="2:8">
      <c r="B99" s="156" t="s">
        <v>496</v>
      </c>
      <c r="C99" s="102"/>
      <c r="D99" s="102"/>
      <c r="E99" s="263" t="s">
        <v>504</v>
      </c>
      <c r="F99" s="263"/>
      <c r="G99" s="263"/>
      <c r="H99" s="263"/>
    </row>
    <row r="100" spans="2:8">
      <c r="B100" s="102"/>
      <c r="C100" s="102"/>
      <c r="D100" s="102"/>
      <c r="E100" s="102"/>
      <c r="F100" s="102"/>
      <c r="G100" s="102"/>
      <c r="H100" s="102"/>
    </row>
    <row r="101" spans="2:8">
      <c r="B101" s="102"/>
      <c r="C101" s="102"/>
      <c r="D101" s="102"/>
      <c r="E101" s="102"/>
      <c r="F101" s="102"/>
      <c r="G101" s="102"/>
      <c r="H101" s="102"/>
    </row>
  </sheetData>
  <mergeCells count="32"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  <mergeCell ref="A46:A47"/>
    <mergeCell ref="A43:B43"/>
    <mergeCell ref="A44:B44"/>
    <mergeCell ref="A31:B31"/>
    <mergeCell ref="A32:B32"/>
    <mergeCell ref="A71:B71"/>
    <mergeCell ref="A72:B72"/>
    <mergeCell ref="A51:B51"/>
    <mergeCell ref="A52:B52"/>
    <mergeCell ref="A62:B62"/>
    <mergeCell ref="E98:H98"/>
    <mergeCell ref="E99:H99"/>
    <mergeCell ref="A91:B91"/>
    <mergeCell ref="A86:A87"/>
    <mergeCell ref="A83:B83"/>
    <mergeCell ref="A84:B84"/>
  </mergeCells>
  <pageMargins left="2.02" right="1.66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6"/>
  <sheetViews>
    <sheetView tabSelected="1" zoomScale="110" zoomScaleNormal="110" workbookViewId="0">
      <selection activeCell="D20" sqref="D20"/>
    </sheetView>
  </sheetViews>
  <sheetFormatPr baseColWidth="10" defaultRowHeight="15"/>
  <cols>
    <col min="1" max="1" width="37.5703125" customWidth="1"/>
    <col min="3" max="3" width="12.140625" customWidth="1"/>
    <col min="7" max="7" width="12.285156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8">
      <c r="A1" s="206" t="s">
        <v>345</v>
      </c>
      <c r="B1" s="207"/>
      <c r="C1" s="207"/>
      <c r="D1" s="207"/>
      <c r="E1" s="207"/>
      <c r="F1" s="207"/>
      <c r="G1" s="208"/>
    </row>
    <row r="2" spans="1:8">
      <c r="A2" s="209" t="s">
        <v>223</v>
      </c>
      <c r="B2" s="210"/>
      <c r="C2" s="210"/>
      <c r="D2" s="210"/>
      <c r="E2" s="210"/>
      <c r="F2" s="210"/>
      <c r="G2" s="211"/>
    </row>
    <row r="3" spans="1:8">
      <c r="A3" s="209" t="s">
        <v>333</v>
      </c>
      <c r="B3" s="210"/>
      <c r="C3" s="210"/>
      <c r="D3" s="210"/>
      <c r="E3" s="210"/>
      <c r="F3" s="210"/>
      <c r="G3" s="211"/>
    </row>
    <row r="4" spans="1:8">
      <c r="A4" s="209" t="str">
        <f>+'FORMATO 5'!A3</f>
        <v>Del 1 de enero al 31 de diciembre 2024</v>
      </c>
      <c r="B4" s="210"/>
      <c r="C4" s="210"/>
      <c r="D4" s="210"/>
      <c r="E4" s="210"/>
      <c r="F4" s="210"/>
      <c r="G4" s="211"/>
    </row>
    <row r="5" spans="1:8">
      <c r="A5" s="320" t="s">
        <v>1</v>
      </c>
      <c r="B5" s="321"/>
      <c r="C5" s="321"/>
      <c r="D5" s="321"/>
      <c r="E5" s="321"/>
      <c r="F5" s="321"/>
      <c r="G5" s="322"/>
    </row>
    <row r="6" spans="1:8">
      <c r="A6" s="315" t="s">
        <v>2</v>
      </c>
      <c r="B6" s="240" t="s">
        <v>224</v>
      </c>
      <c r="C6" s="241"/>
      <c r="D6" s="241"/>
      <c r="E6" s="241"/>
      <c r="F6" s="242"/>
      <c r="G6" s="315" t="s">
        <v>297</v>
      </c>
    </row>
    <row r="7" spans="1:8">
      <c r="A7" s="326"/>
      <c r="B7" s="315" t="s">
        <v>148</v>
      </c>
      <c r="C7" s="152" t="s">
        <v>173</v>
      </c>
      <c r="D7" s="315" t="s">
        <v>175</v>
      </c>
      <c r="E7" s="315" t="s">
        <v>149</v>
      </c>
      <c r="F7" s="315" t="s">
        <v>151</v>
      </c>
      <c r="G7" s="326"/>
    </row>
    <row r="8" spans="1:8">
      <c r="A8" s="316"/>
      <c r="B8" s="316"/>
      <c r="C8" s="153" t="s">
        <v>174</v>
      </c>
      <c r="D8" s="316"/>
      <c r="E8" s="316"/>
      <c r="F8" s="316"/>
      <c r="G8" s="316"/>
    </row>
    <row r="9" spans="1:8">
      <c r="A9" s="157" t="s">
        <v>334</v>
      </c>
      <c r="B9" s="188">
        <f>+B10+B11+B12+B15+B16+B20</f>
        <v>11868435</v>
      </c>
      <c r="C9" s="188">
        <f t="shared" ref="C9:G9" si="0">+C10+C11+C12+C15+C16+C20</f>
        <v>0</v>
      </c>
      <c r="D9" s="188">
        <f t="shared" si="0"/>
        <v>11868435</v>
      </c>
      <c r="E9" s="188">
        <f t="shared" si="0"/>
        <v>11315556</v>
      </c>
      <c r="F9" s="188">
        <f t="shared" si="0"/>
        <v>11173162</v>
      </c>
      <c r="G9" s="188">
        <f t="shared" si="0"/>
        <v>552879</v>
      </c>
    </row>
    <row r="10" spans="1:8">
      <c r="A10" s="158" t="s">
        <v>335</v>
      </c>
      <c r="B10" s="188">
        <f>+'FORMATO 6A'!C9</f>
        <v>11868435</v>
      </c>
      <c r="C10" s="188">
        <f>+'FORMATO 6A'!D9</f>
        <v>0</v>
      </c>
      <c r="D10" s="172">
        <f>+B10+C10</f>
        <v>11868435</v>
      </c>
      <c r="E10" s="188">
        <f>+'FORMATO 6A'!F9</f>
        <v>11315556</v>
      </c>
      <c r="F10" s="188">
        <f>+'FORMATO 6A'!G9</f>
        <v>11173162</v>
      </c>
      <c r="G10" s="172">
        <f>+D10-E10</f>
        <v>552879</v>
      </c>
      <c r="H10" s="29"/>
    </row>
    <row r="11" spans="1:8">
      <c r="A11" s="158" t="s">
        <v>336</v>
      </c>
      <c r="B11" s="188">
        <v>0</v>
      </c>
      <c r="C11" s="172">
        <v>0</v>
      </c>
      <c r="D11" s="172">
        <f t="shared" ref="D11:D20" si="1">+B11+C11</f>
        <v>0</v>
      </c>
      <c r="E11" s="172">
        <v>0</v>
      </c>
      <c r="F11" s="172">
        <v>0</v>
      </c>
      <c r="G11" s="172">
        <f t="shared" ref="G11:G20" si="2">+D11-E11</f>
        <v>0</v>
      </c>
    </row>
    <row r="12" spans="1:8">
      <c r="A12" s="158" t="s">
        <v>337</v>
      </c>
      <c r="B12" s="188">
        <f>+B13+B14</f>
        <v>0</v>
      </c>
      <c r="C12" s="188">
        <f>+C13+C14</f>
        <v>0</v>
      </c>
      <c r="D12" s="172">
        <f t="shared" si="1"/>
        <v>0</v>
      </c>
      <c r="E12" s="172">
        <v>0</v>
      </c>
      <c r="F12" s="172">
        <v>0</v>
      </c>
      <c r="G12" s="172">
        <f t="shared" si="2"/>
        <v>0</v>
      </c>
    </row>
    <row r="13" spans="1:8">
      <c r="A13" s="158" t="s">
        <v>338</v>
      </c>
      <c r="B13" s="188">
        <v>0</v>
      </c>
      <c r="C13" s="172">
        <v>0</v>
      </c>
      <c r="D13" s="172">
        <f t="shared" si="1"/>
        <v>0</v>
      </c>
      <c r="E13" s="172">
        <v>0</v>
      </c>
      <c r="F13" s="172">
        <v>0</v>
      </c>
      <c r="G13" s="172">
        <f t="shared" si="2"/>
        <v>0</v>
      </c>
    </row>
    <row r="14" spans="1:8">
      <c r="A14" s="158" t="s">
        <v>339</v>
      </c>
      <c r="B14" s="188">
        <v>0</v>
      </c>
      <c r="C14" s="172">
        <v>0</v>
      </c>
      <c r="D14" s="172">
        <f t="shared" si="1"/>
        <v>0</v>
      </c>
      <c r="E14" s="172">
        <v>0</v>
      </c>
      <c r="F14" s="172">
        <v>0</v>
      </c>
      <c r="G14" s="172">
        <f t="shared" si="2"/>
        <v>0</v>
      </c>
    </row>
    <row r="15" spans="1:8">
      <c r="A15" s="158" t="s">
        <v>340</v>
      </c>
      <c r="B15" s="188">
        <v>0</v>
      </c>
      <c r="C15" s="172">
        <v>0</v>
      </c>
      <c r="D15" s="172">
        <f t="shared" si="1"/>
        <v>0</v>
      </c>
      <c r="E15" s="172">
        <v>0</v>
      </c>
      <c r="F15" s="172">
        <v>0</v>
      </c>
      <c r="G15" s="172">
        <f t="shared" si="2"/>
        <v>0</v>
      </c>
    </row>
    <row r="16" spans="1:8">
      <c r="A16" s="159" t="s">
        <v>488</v>
      </c>
      <c r="B16" s="188">
        <f>SUM(B18:B19)</f>
        <v>0</v>
      </c>
      <c r="C16" s="188">
        <f>SUM(C18:C19)</f>
        <v>0</v>
      </c>
      <c r="D16" s="172">
        <f t="shared" si="1"/>
        <v>0</v>
      </c>
      <c r="E16" s="188">
        <f t="shared" ref="E16:G16" si="3">SUM(E18:E19)</f>
        <v>0</v>
      </c>
      <c r="F16" s="188">
        <f t="shared" si="3"/>
        <v>0</v>
      </c>
      <c r="G16" s="188">
        <f t="shared" si="3"/>
        <v>0</v>
      </c>
    </row>
    <row r="17" spans="1:7">
      <c r="A17" s="158" t="s">
        <v>489</v>
      </c>
      <c r="B17" s="188"/>
      <c r="C17" s="188"/>
      <c r="D17" s="172"/>
      <c r="E17" s="188"/>
      <c r="F17" s="188"/>
      <c r="G17" s="172"/>
    </row>
    <row r="18" spans="1:7">
      <c r="A18" s="158" t="s">
        <v>341</v>
      </c>
      <c r="B18" s="188">
        <v>0</v>
      </c>
      <c r="C18" s="172">
        <v>0</v>
      </c>
      <c r="D18" s="172">
        <f t="shared" si="1"/>
        <v>0</v>
      </c>
      <c r="E18" s="172">
        <v>0</v>
      </c>
      <c r="F18" s="172">
        <v>0</v>
      </c>
      <c r="G18" s="172">
        <f t="shared" si="2"/>
        <v>0</v>
      </c>
    </row>
    <row r="19" spans="1:7">
      <c r="A19" s="158" t="s">
        <v>342</v>
      </c>
      <c r="B19" s="188"/>
      <c r="C19" s="172"/>
      <c r="D19" s="172">
        <f t="shared" si="1"/>
        <v>0</v>
      </c>
      <c r="E19" s="172">
        <v>0</v>
      </c>
      <c r="F19" s="172">
        <v>0</v>
      </c>
      <c r="G19" s="172">
        <f t="shared" si="2"/>
        <v>0</v>
      </c>
    </row>
    <row r="20" spans="1:7">
      <c r="A20" s="158" t="s">
        <v>343</v>
      </c>
      <c r="B20" s="188">
        <v>0</v>
      </c>
      <c r="C20" s="172">
        <v>0</v>
      </c>
      <c r="D20" s="172">
        <f t="shared" si="1"/>
        <v>0</v>
      </c>
      <c r="E20" s="172">
        <v>0</v>
      </c>
      <c r="F20" s="172">
        <v>0</v>
      </c>
      <c r="G20" s="172">
        <f t="shared" si="2"/>
        <v>0</v>
      </c>
    </row>
    <row r="21" spans="1:7">
      <c r="A21" s="119"/>
      <c r="B21" s="188"/>
      <c r="C21" s="172"/>
      <c r="D21" s="172"/>
      <c r="E21" s="172"/>
      <c r="F21" s="172"/>
      <c r="G21" s="172"/>
    </row>
    <row r="22" spans="1:7">
      <c r="A22" s="150" t="s">
        <v>344</v>
      </c>
      <c r="B22" s="188">
        <f>+B23+B24+B25+B28+B29</f>
        <v>0</v>
      </c>
      <c r="C22" s="188">
        <f t="shared" ref="C22:G22" si="4">+C23+C24+C25+C28+C29</f>
        <v>0</v>
      </c>
      <c r="D22" s="188">
        <f t="shared" si="4"/>
        <v>0</v>
      </c>
      <c r="E22" s="188">
        <f t="shared" si="4"/>
        <v>0</v>
      </c>
      <c r="F22" s="188">
        <f t="shared" si="4"/>
        <v>0</v>
      </c>
      <c r="G22" s="188">
        <f t="shared" si="4"/>
        <v>0</v>
      </c>
    </row>
    <row r="23" spans="1:7">
      <c r="A23" s="158" t="s">
        <v>335</v>
      </c>
      <c r="B23" s="188">
        <v>0</v>
      </c>
      <c r="C23" s="172">
        <v>0</v>
      </c>
      <c r="D23" s="172">
        <f t="shared" ref="D23:D28" si="5">+B23+C23</f>
        <v>0</v>
      </c>
      <c r="E23" s="172">
        <v>0</v>
      </c>
      <c r="F23" s="172">
        <v>0</v>
      </c>
      <c r="G23" s="172">
        <f t="shared" ref="G23:G28" si="6">+D23-E23</f>
        <v>0</v>
      </c>
    </row>
    <row r="24" spans="1:7">
      <c r="A24" s="158" t="s">
        <v>336</v>
      </c>
      <c r="B24" s="188">
        <v>0</v>
      </c>
      <c r="C24" s="172">
        <v>0</v>
      </c>
      <c r="D24" s="172">
        <f t="shared" si="5"/>
        <v>0</v>
      </c>
      <c r="E24" s="172">
        <v>0</v>
      </c>
      <c r="F24" s="172">
        <v>0</v>
      </c>
      <c r="G24" s="172">
        <f t="shared" si="6"/>
        <v>0</v>
      </c>
    </row>
    <row r="25" spans="1:7">
      <c r="A25" s="158" t="s">
        <v>337</v>
      </c>
      <c r="B25" s="188">
        <f>SUM(B26:B27)</f>
        <v>0</v>
      </c>
      <c r="C25" s="188">
        <f>SUM(C26:C27)</f>
        <v>0</v>
      </c>
      <c r="D25" s="172">
        <f t="shared" si="5"/>
        <v>0</v>
      </c>
      <c r="E25" s="172">
        <v>0</v>
      </c>
      <c r="F25" s="172">
        <v>0</v>
      </c>
      <c r="G25" s="172">
        <f t="shared" si="6"/>
        <v>0</v>
      </c>
    </row>
    <row r="26" spans="1:7">
      <c r="A26" s="158" t="s">
        <v>338</v>
      </c>
      <c r="B26" s="188">
        <v>0</v>
      </c>
      <c r="C26" s="172">
        <v>0</v>
      </c>
      <c r="D26" s="172">
        <f t="shared" si="5"/>
        <v>0</v>
      </c>
      <c r="E26" s="172">
        <v>0</v>
      </c>
      <c r="F26" s="172">
        <v>0</v>
      </c>
      <c r="G26" s="172">
        <f t="shared" si="6"/>
        <v>0</v>
      </c>
    </row>
    <row r="27" spans="1:7">
      <c r="A27" s="158" t="s">
        <v>339</v>
      </c>
      <c r="B27" s="188">
        <v>0</v>
      </c>
      <c r="C27" s="172">
        <v>0</v>
      </c>
      <c r="D27" s="172">
        <f t="shared" si="5"/>
        <v>0</v>
      </c>
      <c r="E27" s="172">
        <v>0</v>
      </c>
      <c r="F27" s="172">
        <v>0</v>
      </c>
      <c r="G27" s="172">
        <f t="shared" si="6"/>
        <v>0</v>
      </c>
    </row>
    <row r="28" spans="1:7">
      <c r="A28" s="158" t="s">
        <v>340</v>
      </c>
      <c r="B28" s="188">
        <v>0</v>
      </c>
      <c r="C28" s="172">
        <v>0</v>
      </c>
      <c r="D28" s="172">
        <f t="shared" si="5"/>
        <v>0</v>
      </c>
      <c r="E28" s="172">
        <v>0</v>
      </c>
      <c r="F28" s="172">
        <v>0</v>
      </c>
      <c r="G28" s="172">
        <f t="shared" si="6"/>
        <v>0</v>
      </c>
    </row>
    <row r="29" spans="1:7">
      <c r="A29" s="159" t="s">
        <v>488</v>
      </c>
      <c r="B29" s="188">
        <f>+B31+B32</f>
        <v>0</v>
      </c>
      <c r="C29" s="188">
        <f t="shared" ref="C29:G29" si="7">+C31+C32</f>
        <v>0</v>
      </c>
      <c r="D29" s="188">
        <f t="shared" si="7"/>
        <v>0</v>
      </c>
      <c r="E29" s="188">
        <f t="shared" si="7"/>
        <v>0</v>
      </c>
      <c r="F29" s="188">
        <f t="shared" si="7"/>
        <v>0</v>
      </c>
      <c r="G29" s="188">
        <f t="shared" si="7"/>
        <v>0</v>
      </c>
    </row>
    <row r="30" spans="1:7">
      <c r="A30" s="158" t="s">
        <v>489</v>
      </c>
      <c r="B30" s="188"/>
      <c r="C30" s="188"/>
      <c r="D30" s="188"/>
      <c r="E30" s="188"/>
      <c r="F30" s="188"/>
      <c r="G30" s="188"/>
    </row>
    <row r="31" spans="1:7">
      <c r="A31" s="158" t="s">
        <v>341</v>
      </c>
      <c r="B31" s="188">
        <v>0</v>
      </c>
      <c r="C31" s="172">
        <v>0</v>
      </c>
      <c r="D31" s="172">
        <f t="shared" ref="D31:D33" si="8">+B31+C31</f>
        <v>0</v>
      </c>
      <c r="E31" s="172">
        <v>0</v>
      </c>
      <c r="F31" s="172">
        <v>0</v>
      </c>
      <c r="G31" s="172">
        <f t="shared" ref="G31:G33" si="9">+D31-E31</f>
        <v>0</v>
      </c>
    </row>
    <row r="32" spans="1:7">
      <c r="A32" s="158" t="s">
        <v>342</v>
      </c>
      <c r="B32" s="188">
        <v>0</v>
      </c>
      <c r="C32" s="172">
        <v>0</v>
      </c>
      <c r="D32" s="172">
        <f t="shared" si="8"/>
        <v>0</v>
      </c>
      <c r="E32" s="172">
        <v>0</v>
      </c>
      <c r="F32" s="172">
        <v>0</v>
      </c>
      <c r="G32" s="172">
        <f t="shared" si="9"/>
        <v>0</v>
      </c>
    </row>
    <row r="33" spans="1:14">
      <c r="A33" s="158" t="s">
        <v>343</v>
      </c>
      <c r="B33" s="188">
        <v>0</v>
      </c>
      <c r="C33" s="172">
        <v>0</v>
      </c>
      <c r="D33" s="172">
        <f t="shared" si="8"/>
        <v>0</v>
      </c>
      <c r="E33" s="172">
        <v>0</v>
      </c>
      <c r="F33" s="172">
        <v>0</v>
      </c>
      <c r="G33" s="172">
        <f t="shared" si="9"/>
        <v>0</v>
      </c>
    </row>
    <row r="34" spans="1:14">
      <c r="A34" s="150" t="s">
        <v>490</v>
      </c>
      <c r="B34" s="199">
        <f>+B9+B22</f>
        <v>11868435</v>
      </c>
      <c r="C34" s="199">
        <f t="shared" ref="C34:G34" si="10">+C9+C22</f>
        <v>0</v>
      </c>
      <c r="D34" s="199">
        <f t="shared" si="10"/>
        <v>11868435</v>
      </c>
      <c r="E34" s="199">
        <f t="shared" si="10"/>
        <v>11315556</v>
      </c>
      <c r="F34" s="199">
        <f t="shared" si="10"/>
        <v>11173162</v>
      </c>
      <c r="G34" s="199">
        <f t="shared" si="10"/>
        <v>552879</v>
      </c>
    </row>
    <row r="35" spans="1:14">
      <c r="A35" s="123"/>
      <c r="B35" s="193"/>
      <c r="C35" s="194"/>
      <c r="D35" s="194"/>
      <c r="E35" s="194"/>
      <c r="F35" s="194"/>
      <c r="G35" s="194"/>
      <c r="I35" s="38">
        <f>+'FORMATO 6A'!C9</f>
        <v>11868435</v>
      </c>
      <c r="J35" s="38">
        <f>+'FORMATO 6A'!D9</f>
        <v>0</v>
      </c>
      <c r="K35" s="38">
        <f>+'FORMATO 6A'!E9</f>
        <v>11868435</v>
      </c>
      <c r="L35" s="38">
        <f>+'FORMATO 6A'!F9</f>
        <v>11315556</v>
      </c>
      <c r="M35" s="38">
        <f>+'FORMATO 6A'!G9</f>
        <v>11173162</v>
      </c>
      <c r="N35" s="38">
        <f>+'FORMATO 6A'!H9</f>
        <v>552879</v>
      </c>
    </row>
    <row r="36" spans="1:14">
      <c r="A36" s="19"/>
      <c r="B36" s="42"/>
      <c r="C36" s="42"/>
      <c r="D36" s="42"/>
      <c r="E36" s="42"/>
      <c r="F36" s="42"/>
      <c r="G36" s="42"/>
      <c r="I36" s="38">
        <f>+B34-I35</f>
        <v>0</v>
      </c>
      <c r="J36" s="38">
        <f t="shared" ref="J36:N36" si="11">+C34-J35</f>
        <v>0</v>
      </c>
      <c r="K36" s="38">
        <f t="shared" si="11"/>
        <v>0</v>
      </c>
      <c r="L36" s="38">
        <f t="shared" si="11"/>
        <v>0</v>
      </c>
      <c r="M36" s="38">
        <f t="shared" si="11"/>
        <v>0</v>
      </c>
      <c r="N36" s="38">
        <f t="shared" si="11"/>
        <v>0</v>
      </c>
    </row>
    <row r="37" spans="1:14">
      <c r="A37" s="19"/>
      <c r="B37" s="42"/>
      <c r="C37" s="42"/>
      <c r="D37" s="42"/>
      <c r="E37" s="42"/>
      <c r="F37" s="42"/>
      <c r="G37" s="42"/>
      <c r="I37" s="38"/>
      <c r="J37" s="38"/>
      <c r="K37" s="38"/>
      <c r="L37" s="38"/>
      <c r="M37" s="38"/>
      <c r="N37" s="38"/>
    </row>
    <row r="38" spans="1:14">
      <c r="A38" s="19"/>
      <c r="B38" s="42"/>
      <c r="C38" s="42"/>
      <c r="D38" s="42"/>
      <c r="E38" s="42"/>
      <c r="F38" s="42"/>
      <c r="G38" s="42"/>
      <c r="I38" s="38"/>
      <c r="J38" s="38"/>
      <c r="K38" s="38"/>
      <c r="L38" s="38"/>
      <c r="M38" s="38"/>
      <c r="N38" s="38"/>
    </row>
    <row r="39" spans="1:14">
      <c r="A39" s="19"/>
      <c r="B39" s="42"/>
      <c r="C39" s="42"/>
      <c r="D39" s="42"/>
      <c r="E39" s="42"/>
      <c r="F39" s="42"/>
      <c r="G39" s="42"/>
      <c r="I39" s="38"/>
      <c r="J39" s="38"/>
      <c r="K39" s="38"/>
      <c r="L39" s="38"/>
      <c r="M39" s="38"/>
      <c r="N39" s="38"/>
    </row>
    <row r="40" spans="1:14">
      <c r="I40" s="38">
        <f>+B34-I35</f>
        <v>0</v>
      </c>
      <c r="J40" s="38">
        <f t="shared" ref="J40:N40" si="12">+C34-J35</f>
        <v>0</v>
      </c>
      <c r="K40" s="38">
        <f t="shared" si="12"/>
        <v>0</v>
      </c>
      <c r="L40" s="38">
        <f t="shared" si="12"/>
        <v>0</v>
      </c>
      <c r="M40" s="38">
        <f t="shared" si="12"/>
        <v>0</v>
      </c>
      <c r="N40" s="38">
        <f t="shared" si="12"/>
        <v>0</v>
      </c>
    </row>
    <row r="43" spans="1:14">
      <c r="A43" s="27"/>
      <c r="B43" s="27"/>
      <c r="D43" s="27"/>
      <c r="E43" s="27"/>
      <c r="F43" s="27"/>
      <c r="G43" s="27"/>
    </row>
    <row r="44" spans="1:14">
      <c r="A44" s="256" t="s">
        <v>500</v>
      </c>
      <c r="B44" s="256"/>
      <c r="C44" s="130"/>
      <c r="D44" s="371" t="s">
        <v>503</v>
      </c>
      <c r="E44" s="371"/>
      <c r="F44" s="371"/>
      <c r="G44" s="371"/>
    </row>
    <row r="45" spans="1:14">
      <c r="A45" s="256" t="s">
        <v>496</v>
      </c>
      <c r="B45" s="256"/>
      <c r="C45" s="130"/>
      <c r="D45" s="256" t="s">
        <v>505</v>
      </c>
      <c r="E45" s="256"/>
      <c r="F45" s="256"/>
      <c r="G45" s="256"/>
    </row>
    <row r="46" spans="1:14">
      <c r="A46" s="102"/>
      <c r="B46" s="102"/>
      <c r="C46" s="102"/>
      <c r="D46" s="102"/>
      <c r="E46" s="102"/>
      <c r="F46" s="102"/>
      <c r="G46" s="102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53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Company>Fondo  Macro para el Desarrollo Integral de Tlaxca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Marlen O</cp:lastModifiedBy>
  <cp:lastPrinted>2024-10-07T22:27:57Z</cp:lastPrinted>
  <dcterms:created xsi:type="dcterms:W3CDTF">2016-11-16T16:36:47Z</dcterms:created>
  <dcterms:modified xsi:type="dcterms:W3CDTF">2025-01-21T19:28:15Z</dcterms:modified>
</cp:coreProperties>
</file>