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lsx" ContentType="application/vnd.openxmlformats-officedocument.spreadsheetml.sheet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4-24\ICATLAX\"/>
    </mc:Choice>
  </mc:AlternateContent>
  <xr:revisionPtr revIDLastSave="0" documentId="13_ncr:1_{00D85EA6-B3FA-4BBB-9D77-B770C2E6F99C}" xr6:coauthVersionLast="40" xr6:coauthVersionMax="47" xr10:uidLastSave="{00000000-0000-0000-0000-000000000000}"/>
  <bookViews>
    <workbookView xWindow="-120" yWindow="-120" windowWidth="29040" windowHeight="15720" activeTab="8" xr2:uid="{D63183BB-7ECB-44F9-9D3B-E562E155572B}"/>
  </bookViews>
  <sheets>
    <sheet name="FORMATO 1" sheetId="3" r:id="rId1"/>
    <sheet name="FORMATO 2" sheetId="4" r:id="rId2"/>
    <sheet name="FORMATO 3" sheetId="2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</sheets>
  <definedNames>
    <definedName name="_xlnm.Print_Area" localSheetId="0">'FORMATO 1'!$B$2:$G$90</definedName>
    <definedName name="_xlnm.Print_Area" localSheetId="1">'FORMATO 2'!$B$2:$I$52</definedName>
    <definedName name="_xlnm.Print_Area" localSheetId="2">'FORMATO 3'!$A$1:$K$32</definedName>
    <definedName name="_xlnm.Print_Area" localSheetId="3">'FORMATO 4'!$B$2:$E$93</definedName>
    <definedName name="_xlnm.Print_Area" localSheetId="4">'FORMATO 5'!$B$2:$H$87</definedName>
    <definedName name="_xlnm.Print_Area" localSheetId="5">'FORMATO 6A'!$B$86:$I$170</definedName>
    <definedName name="_xlnm.Print_Area" localSheetId="6">'FORMATO 6B'!$B$3:$H$54</definedName>
    <definedName name="_xlnm.Print_Area" localSheetId="7">'FORMATO 6C'!$A$2:$G$95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0" l="1"/>
  <c r="D19" i="10"/>
  <c r="F85" i="9"/>
  <c r="G36" i="8"/>
  <c r="G86" i="7"/>
  <c r="G105" i="7"/>
  <c r="H105" i="7"/>
  <c r="D17" i="4"/>
  <c r="F10" i="10" l="1"/>
  <c r="E10" i="10"/>
  <c r="C10" i="10"/>
  <c r="D10" i="10" s="1"/>
  <c r="G10" i="10" s="1"/>
  <c r="G9" i="10" s="1"/>
  <c r="B10" i="10"/>
  <c r="D64" i="9"/>
  <c r="G64" i="9" s="1"/>
  <c r="F36" i="8"/>
  <c r="H95" i="7"/>
  <c r="G95" i="7"/>
  <c r="E95" i="7"/>
  <c r="D95" i="7"/>
  <c r="I91" i="7"/>
  <c r="H50" i="7"/>
  <c r="G50" i="7"/>
  <c r="E50" i="7"/>
  <c r="D50" i="7"/>
  <c r="H40" i="7"/>
  <c r="G40" i="7"/>
  <c r="E40" i="7"/>
  <c r="D40" i="7"/>
  <c r="H30" i="7"/>
  <c r="G30" i="7"/>
  <c r="E30" i="7"/>
  <c r="D30" i="7"/>
  <c r="H20" i="7"/>
  <c r="G20" i="7"/>
  <c r="E20" i="7"/>
  <c r="D20" i="7"/>
  <c r="I12" i="7"/>
  <c r="H12" i="7"/>
  <c r="G12" i="7"/>
  <c r="F12" i="7"/>
  <c r="E12" i="7"/>
  <c r="H38" i="6"/>
  <c r="H40" i="6"/>
  <c r="H35" i="6"/>
  <c r="H42" i="6" s="1"/>
  <c r="H14" i="6"/>
  <c r="H65" i="6"/>
  <c r="G42" i="6"/>
  <c r="F42" i="6"/>
  <c r="E42" i="6"/>
  <c r="D42" i="6"/>
  <c r="C42" i="6"/>
  <c r="E17" i="4"/>
  <c r="G17" i="4"/>
  <c r="D67" i="6"/>
  <c r="E65" i="6"/>
  <c r="E67" i="6" s="1"/>
  <c r="G38" i="6"/>
  <c r="F38" i="6"/>
  <c r="D38" i="6"/>
  <c r="C38" i="6"/>
  <c r="D64" i="5"/>
  <c r="F9" i="3"/>
  <c r="C60" i="3"/>
  <c r="C47" i="3"/>
  <c r="F10" i="8"/>
  <c r="I43" i="7"/>
  <c r="I42" i="7"/>
  <c r="I41" i="7"/>
  <c r="F44" i="7"/>
  <c r="F40" i="7" s="1"/>
  <c r="E35" i="6"/>
  <c r="I44" i="7" l="1"/>
  <c r="I40" i="7" s="1"/>
  <c r="E9" i="10"/>
  <c r="G59" i="9"/>
  <c r="G48" i="9" s="1"/>
  <c r="E26" i="8"/>
  <c r="H26" i="8" s="1"/>
  <c r="E25" i="8"/>
  <c r="E23" i="8" s="1"/>
  <c r="H25" i="8"/>
  <c r="F23" i="8"/>
  <c r="D19" i="4"/>
  <c r="B32" i="10"/>
  <c r="B21" i="10"/>
  <c r="B9" i="10"/>
  <c r="C9" i="10"/>
  <c r="F9" i="10"/>
  <c r="B85" i="9"/>
  <c r="C59" i="9"/>
  <c r="C48" i="9" s="1"/>
  <c r="D59" i="9"/>
  <c r="D48" i="9" s="1"/>
  <c r="E59" i="9"/>
  <c r="E48" i="9" s="1"/>
  <c r="F59" i="9"/>
  <c r="F48" i="9" s="1"/>
  <c r="B48" i="9"/>
  <c r="B59" i="9"/>
  <c r="C22" i="9"/>
  <c r="C11" i="9" s="1"/>
  <c r="C85" i="9" s="1"/>
  <c r="E22" i="9"/>
  <c r="E11" i="9" s="1"/>
  <c r="F22" i="9"/>
  <c r="F11" i="9" s="1"/>
  <c r="B22" i="9"/>
  <c r="B11" i="9" s="1"/>
  <c r="D27" i="9"/>
  <c r="C36" i="8"/>
  <c r="G23" i="8"/>
  <c r="D23" i="8"/>
  <c r="C23" i="8"/>
  <c r="E13" i="8"/>
  <c r="H13" i="8" s="1"/>
  <c r="E12" i="8"/>
  <c r="H12" i="8" s="1"/>
  <c r="H10" i="8" s="1"/>
  <c r="D10" i="8"/>
  <c r="E10" i="8"/>
  <c r="G10" i="8"/>
  <c r="C10" i="8"/>
  <c r="I113" i="7"/>
  <c r="I111" i="7"/>
  <c r="I110" i="7"/>
  <c r="I109" i="7"/>
  <c r="I107" i="7"/>
  <c r="I103" i="7"/>
  <c r="I102" i="7"/>
  <c r="I101" i="7"/>
  <c r="I100" i="7"/>
  <c r="I98" i="7"/>
  <c r="I97" i="7"/>
  <c r="I89" i="7"/>
  <c r="I92" i="7"/>
  <c r="I93" i="7"/>
  <c r="F114" i="7"/>
  <c r="I114" i="7" s="1"/>
  <c r="F113" i="7"/>
  <c r="F112" i="7"/>
  <c r="I112" i="7" s="1"/>
  <c r="F111" i="7"/>
  <c r="F110" i="7"/>
  <c r="F109" i="7"/>
  <c r="F108" i="7"/>
  <c r="I108" i="7" s="1"/>
  <c r="F107" i="7"/>
  <c r="F106" i="7"/>
  <c r="I106" i="7" s="1"/>
  <c r="F104" i="7"/>
  <c r="I104" i="7" s="1"/>
  <c r="F103" i="7"/>
  <c r="F102" i="7"/>
  <c r="F101" i="7"/>
  <c r="F100" i="7"/>
  <c r="F99" i="7"/>
  <c r="I99" i="7" s="1"/>
  <c r="F98" i="7"/>
  <c r="F97" i="7"/>
  <c r="F96" i="7"/>
  <c r="F89" i="7"/>
  <c r="F90" i="7"/>
  <c r="I90" i="7" s="1"/>
  <c r="F91" i="7"/>
  <c r="F92" i="7"/>
  <c r="F93" i="7"/>
  <c r="F94" i="7"/>
  <c r="F88" i="7"/>
  <c r="E105" i="7"/>
  <c r="D105" i="7"/>
  <c r="E87" i="7"/>
  <c r="C22" i="10" s="1"/>
  <c r="C21" i="10" s="1"/>
  <c r="D21" i="10" s="1"/>
  <c r="G87" i="7"/>
  <c r="H87" i="7"/>
  <c r="D87" i="7"/>
  <c r="I55" i="7"/>
  <c r="I54" i="7"/>
  <c r="I53" i="7"/>
  <c r="I52" i="7"/>
  <c r="I38" i="7"/>
  <c r="I37" i="7"/>
  <c r="I33" i="7"/>
  <c r="I28" i="7"/>
  <c r="I23" i="7"/>
  <c r="I14" i="7"/>
  <c r="I18" i="7"/>
  <c r="I19" i="7"/>
  <c r="I13" i="7"/>
  <c r="G11" i="7"/>
  <c r="F56" i="7"/>
  <c r="I56" i="7" s="1"/>
  <c r="F55" i="7"/>
  <c r="F54" i="7"/>
  <c r="F53" i="7"/>
  <c r="F52" i="7"/>
  <c r="F51" i="7"/>
  <c r="F50" i="7" s="1"/>
  <c r="F39" i="7"/>
  <c r="I39" i="7" s="1"/>
  <c r="F38" i="7"/>
  <c r="F37" i="7"/>
  <c r="F36" i="7"/>
  <c r="I36" i="7" s="1"/>
  <c r="F35" i="7"/>
  <c r="I35" i="7" s="1"/>
  <c r="F34" i="7"/>
  <c r="I34" i="7" s="1"/>
  <c r="F33" i="7"/>
  <c r="F32" i="7"/>
  <c r="I32" i="7" s="1"/>
  <c r="F31" i="7"/>
  <c r="F29" i="7"/>
  <c r="I29" i="7" s="1"/>
  <c r="F28" i="7"/>
  <c r="F27" i="7"/>
  <c r="F26" i="7"/>
  <c r="I26" i="7" s="1"/>
  <c r="F25" i="7"/>
  <c r="I25" i="7" s="1"/>
  <c r="F24" i="7"/>
  <c r="I24" i="7" s="1"/>
  <c r="F23" i="7"/>
  <c r="F22" i="7"/>
  <c r="I22" i="7" s="1"/>
  <c r="F21" i="7"/>
  <c r="I21" i="7" s="1"/>
  <c r="F13" i="7"/>
  <c r="F14" i="7"/>
  <c r="F15" i="7"/>
  <c r="I15" i="7" s="1"/>
  <c r="F16" i="7"/>
  <c r="I16" i="7" s="1"/>
  <c r="F17" i="7"/>
  <c r="I17" i="7" s="1"/>
  <c r="F18" i="7"/>
  <c r="F19" i="7"/>
  <c r="D12" i="7"/>
  <c r="H67" i="6"/>
  <c r="G67" i="6"/>
  <c r="F67" i="6"/>
  <c r="D72" i="6"/>
  <c r="H36" i="6"/>
  <c r="H37" i="6"/>
  <c r="H39" i="6"/>
  <c r="E39" i="6"/>
  <c r="E40" i="6"/>
  <c r="E14" i="6"/>
  <c r="E78" i="5"/>
  <c r="D78" i="5"/>
  <c r="E72" i="5"/>
  <c r="E82" i="5" s="1"/>
  <c r="E84" i="5" s="1"/>
  <c r="D72" i="5"/>
  <c r="E60" i="5"/>
  <c r="E64" i="5" s="1"/>
  <c r="D60" i="5"/>
  <c r="E54" i="5"/>
  <c r="D54" i="5"/>
  <c r="E14" i="5"/>
  <c r="D14" i="5"/>
  <c r="C14" i="5"/>
  <c r="D9" i="5"/>
  <c r="E9" i="5"/>
  <c r="C9" i="5"/>
  <c r="E19" i="4"/>
  <c r="F68" i="3"/>
  <c r="F79" i="3" s="1"/>
  <c r="C9" i="3"/>
  <c r="C25" i="3"/>
  <c r="C17" i="3"/>
  <c r="D22" i="10" l="1"/>
  <c r="C32" i="10"/>
  <c r="H86" i="7"/>
  <c r="F22" i="10"/>
  <c r="F21" i="10" s="1"/>
  <c r="F32" i="10" s="1"/>
  <c r="G161" i="7"/>
  <c r="E22" i="10"/>
  <c r="I27" i="7"/>
  <c r="I20" i="7" s="1"/>
  <c r="F20" i="7"/>
  <c r="G27" i="9"/>
  <c r="G22" i="9" s="1"/>
  <c r="G11" i="9" s="1"/>
  <c r="G85" i="9" s="1"/>
  <c r="D22" i="9"/>
  <c r="D11" i="9" s="1"/>
  <c r="D85" i="9" s="1"/>
  <c r="I96" i="7"/>
  <c r="I95" i="7" s="1"/>
  <c r="F95" i="7"/>
  <c r="F87" i="7"/>
  <c r="F30" i="7"/>
  <c r="F11" i="7" s="1"/>
  <c r="H72" i="6"/>
  <c r="E38" i="6"/>
  <c r="E72" i="6" s="1"/>
  <c r="G72" i="6"/>
  <c r="F72" i="6"/>
  <c r="D22" i="5"/>
  <c r="D24" i="5" s="1"/>
  <c r="D26" i="5" s="1"/>
  <c r="D35" i="5" s="1"/>
  <c r="E22" i="5"/>
  <c r="E24" i="5" s="1"/>
  <c r="E26" i="5" s="1"/>
  <c r="E35" i="5" s="1"/>
  <c r="E85" i="9"/>
  <c r="H23" i="8"/>
  <c r="D36" i="8"/>
  <c r="E36" i="8"/>
  <c r="H36" i="8" s="1"/>
  <c r="E86" i="7"/>
  <c r="F105" i="7"/>
  <c r="I51" i="7"/>
  <c r="I50" i="7" s="1"/>
  <c r="I31" i="7"/>
  <c r="I30" i="7" s="1"/>
  <c r="E66" i="5"/>
  <c r="D66" i="5"/>
  <c r="D82" i="5"/>
  <c r="D84" i="5" s="1"/>
  <c r="I105" i="7"/>
  <c r="D9" i="10"/>
  <c r="D32" i="10" s="1"/>
  <c r="I87" i="7"/>
  <c r="D86" i="7"/>
  <c r="H11" i="7"/>
  <c r="H161" i="7" s="1"/>
  <c r="E11" i="7"/>
  <c r="E161" i="7" s="1"/>
  <c r="D11" i="7"/>
  <c r="E21" i="10" l="1"/>
  <c r="E32" i="10" s="1"/>
  <c r="G22" i="10"/>
  <c r="G21" i="10" s="1"/>
  <c r="G32" i="10" s="1"/>
  <c r="F86" i="7"/>
  <c r="D161" i="7"/>
  <c r="I86" i="7"/>
  <c r="I11" i="7"/>
  <c r="F161" i="7" l="1"/>
  <c r="I161" i="7" s="1"/>
  <c r="G19" i="4"/>
  <c r="G47" i="3"/>
  <c r="F47" i="3"/>
  <c r="F59" i="3" s="1"/>
  <c r="F81" i="3" s="1"/>
  <c r="D47" i="3"/>
  <c r="C62" i="3"/>
</calcChain>
</file>

<file path=xl/sharedStrings.xml><?xml version="1.0" encoding="utf-8"?>
<sst xmlns="http://schemas.openxmlformats.org/spreadsheetml/2006/main" count="651" uniqueCount="450">
  <si>
    <t>Estado de Situación Financiera Detallado - LDF</t>
  </si>
  <si>
    <t>(PESOS)</t>
  </si>
  <si>
    <t>Concepto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</si>
  <si>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</si>
  <si>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</si>
  <si>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</si>
  <si>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</si>
  <si>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</si>
  <si>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</si>
  <si>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</si>
  <si>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</si>
  <si>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</si>
  <si>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</si>
  <si>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</si>
  <si>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</si>
  <si>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</si>
  <si>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</si>
  <si>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</si>
  <si>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</si>
  <si>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</si>
  <si>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</si>
  <si>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</si>
  <si>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</si>
  <si>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</si>
  <si>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</si>
  <si>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</si>
  <si>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</si>
  <si>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</si>
  <si>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</si>
  <si>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</si>
  <si>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</si>
  <si>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</si>
  <si>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</si>
  <si>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</si>
  <si>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</si>
  <si>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</si>
  <si>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</si>
  <si>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</si>
  <si>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</si>
  <si>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</si>
  <si>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</si>
  <si>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</si>
  <si>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</si>
  <si>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</si>
  <si>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</si>
  <si>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</si>
  <si>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</si>
  <si>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</si>
  <si>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</si>
  <si>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</si>
  <si>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</si>
  <si>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</si>
  <si>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</si>
  <si>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</si>
  <si>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</si>
  <si>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</si>
  <si>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</si>
  <si>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</si>
  <si>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</si>
  <si>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</si>
  <si>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</si>
  <si>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Obligaciones Diferentes de Financiamientos – LDF</t>
  </si>
  <si>
    <t>Denominación de las Obligaciones Diferentes de Financiamiento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</si>
  <si>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</si>
  <si>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</si>
  <si>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</si>
  <si>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</si>
  <si>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</si>
  <si>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</si>
  <si>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</si>
  <si>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</si>
  <si>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</si>
  <si>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</si>
  <si>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</si>
  <si>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</si>
  <si>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</si>
  <si>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</si>
  <si>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</si>
  <si>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</si>
  <si>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</si>
  <si>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</si>
  <si>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Instituto de Capacitación para el Trabajo del Estado de Tlaxcala (a)</t>
  </si>
  <si>
    <t>Concepto (c)</t>
  </si>
  <si>
    <t>31 de diciembre de 2023 (e)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</si>
  <si>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</si>
  <si>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</si>
  <si>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</si>
  <si>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</si>
  <si>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</si>
  <si>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</si>
  <si>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</si>
  <si>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</si>
  <si>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</si>
  <si>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</si>
  <si>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</si>
  <si>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</si>
  <si>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</si>
  <si>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</si>
  <si>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</si>
  <si>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</si>
  <si>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</si>
  <si>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</si>
  <si>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</si>
  <si>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</si>
  <si>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</si>
  <si>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</si>
  <si>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</si>
  <si>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</si>
  <si>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</si>
  <si>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b7) Otros Derechos a Recibir Efectivo o Equivalentes a Corto Plazo</t>
  </si>
  <si>
    <t>c1) Porción a Corto Plazo de la Deuda Pública</t>
  </si>
  <si>
    <t>c2) Porción a Corto Plazo de Arrendamiento Financiero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</si>
  <si>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</si>
  <si>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</si>
  <si>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</si>
  <si>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</si>
  <si>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</si>
  <si>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</si>
  <si>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</si>
  <si>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</si>
  <si>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</si>
  <si>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</si>
  <si>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</si>
  <si>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</si>
  <si>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</si>
  <si>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</si>
  <si>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</si>
  <si>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</si>
  <si>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</si>
  <si>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</si>
  <si>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f6) Valores y Bienes en Garantía a Corto Plazo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</si>
  <si>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</si>
  <si>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</si>
  <si>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</si>
  <si>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</si>
  <si>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g3) Otras Provisiones a Corto Plazo</t>
  </si>
  <si>
    <t>g1) Valores en Garantía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</si>
  <si>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</si>
  <si>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</si>
  <si>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</si>
  <si>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</si>
  <si>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</si>
  <si>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</si>
  <si>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Informe Analítico de la Deuda Pública y Otros Pasivos - LDF</t>
  </si>
  <si>
    <t>Denominación de la Deuda Pública y Otros Pasivos</t>
  </si>
  <si>
    <t>Saldo al 31 de diciembre de 2023 (d)</t>
  </si>
  <si>
    <t>Disposiciones del Periodo</t>
  </si>
  <si>
    <t>Amortizaciones del Periodo</t>
  </si>
  <si>
    <t>Revaluaciones, Reclasificaciones y Otros Ajustes</t>
  </si>
  <si>
    <t>Saldo Final del Periodo (h)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</si>
  <si>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</si>
  <si>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</si>
  <si>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</si>
  <si>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</si>
  <si>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</si>
  <si>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</si>
  <si>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</si>
  <si>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</si>
  <si>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</si>
  <si>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</si>
  <si>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</si>
  <si>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</si>
  <si>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</si>
  <si>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</si>
  <si>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</si>
  <si>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</si>
  <si>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</si>
  <si>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</si>
  <si>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</si>
  <si>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</si>
  <si>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</si>
  <si>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</si>
  <si>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</si>
  <si>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</si>
  <si>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</si>
  <si>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</si>
  <si>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</si>
  <si>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</si>
  <si>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</si>
  <si>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</si>
  <si>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</si>
  <si>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</si>
  <si>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</si>
  <si>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</si>
  <si>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</si>
  <si>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</si>
  <si>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</si>
  <si>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</si>
  <si>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</si>
  <si>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</si>
  <si>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</si>
  <si>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</si>
  <si>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</si>
  <si>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</si>
  <si>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</si>
  <si>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</si>
  <si>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</si>
  <si>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</si>
  <si>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</si>
  <si>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</si>
  <si>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</si>
  <si>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</si>
  <si>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</si>
  <si>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</si>
  <si>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</si>
  <si>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</si>
  <si>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</si>
  <si>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</si>
  <si>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</si>
  <si>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</si>
  <si>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</si>
  <si>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</si>
  <si>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</si>
  <si>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</si>
  <si>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</si>
  <si>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</si>
  <si>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</si>
  <si>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</si>
  <si>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</si>
  <si>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</si>
  <si>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</si>
  <si>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</si>
  <si>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</si>
  <si>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</si>
  <si>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</si>
  <si>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</si>
  <si>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</si>
  <si>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</si>
  <si>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</si>
  <si>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</si>
  <si>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</si>
  <si>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</si>
  <si>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</si>
  <si>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</si>
  <si>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</si>
  <si>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</si>
  <si>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</si>
  <si>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</si>
  <si>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</si>
  <si>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</si>
  <si>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</si>
  <si>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</si>
  <si>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</si>
  <si>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</si>
  <si>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</si>
  <si>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</si>
  <si>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</si>
  <si>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</si>
  <si>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</si>
  <si>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</si>
  <si>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</si>
  <si>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</si>
  <si>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</si>
  <si>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</si>
  <si>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</si>
  <si>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</si>
  <si>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</si>
  <si>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</si>
  <si>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</si>
  <si>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</si>
  <si>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</si>
  <si>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</si>
  <si>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</si>
  <si>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</si>
  <si>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</si>
  <si>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</si>
  <si>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</si>
  <si>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</si>
  <si>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</si>
  <si>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</si>
  <si>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</si>
  <si>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</si>
  <si>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</si>
  <si>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</si>
  <si>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</si>
  <si>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</si>
  <si>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</si>
  <si>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</si>
  <si>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</si>
  <si>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</si>
  <si>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</si>
  <si>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</si>
  <si>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</si>
  <si>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</si>
  <si>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</si>
  <si>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</si>
  <si>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</si>
  <si>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</si>
  <si>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</si>
  <si>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</si>
  <si>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</si>
  <si>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</si>
  <si>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</si>
  <si>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</si>
  <si>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</si>
  <si>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</si>
  <si>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</si>
  <si>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</si>
  <si>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</si>
  <si>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</si>
  <si>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</si>
  <si>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</si>
  <si>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</si>
  <si>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</si>
  <si>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</si>
  <si>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</si>
  <si>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</si>
  <si>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</si>
  <si>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</si>
  <si>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</si>
  <si>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</si>
  <si>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</si>
  <si>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</si>
  <si>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</si>
  <si>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</si>
  <si>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</si>
  <si>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</si>
  <si>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</si>
  <si>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</si>
  <si>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</si>
  <si>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</si>
  <si>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</si>
  <si>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</si>
  <si>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</si>
  <si>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</si>
  <si>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</si>
  <si>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</si>
  <si>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</si>
  <si>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</si>
  <si>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</si>
  <si>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</si>
  <si>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</si>
  <si>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</si>
  <si>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</si>
  <si>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</si>
  <si>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</si>
  <si>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</si>
  <si>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</si>
  <si>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</si>
  <si>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</si>
  <si>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</si>
  <si>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</si>
  <si>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</si>
  <si>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</si>
  <si>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</si>
  <si>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</si>
  <si>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</si>
  <si>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</si>
  <si>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</si>
  <si>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</si>
  <si>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</si>
  <si>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</si>
  <si>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</si>
  <si>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</si>
  <si>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</si>
  <si>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</si>
  <si>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</si>
  <si>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</si>
  <si>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</si>
  <si>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</si>
  <si>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</si>
  <si>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</si>
  <si>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</si>
  <si>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</si>
  <si>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</si>
  <si>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</si>
  <si>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</si>
  <si>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</si>
  <si>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</si>
  <si>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</si>
  <si>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</si>
  <si>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</si>
  <si>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</si>
  <si>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</si>
  <si>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</si>
  <si>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</si>
  <si>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</si>
  <si>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</si>
  <si>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</si>
  <si>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</si>
  <si>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</si>
  <si>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</si>
  <si>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</si>
  <si>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</si>
  <si>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  (I=A+B+C+D+E+F+G+H)</t>
  </si>
  <si>
    <t>Departamento de Recursos Humanos</t>
  </si>
  <si>
    <t>Departamento de Recursos Materiales</t>
  </si>
  <si>
    <t>II. Gasto Etiquetado     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</si>
  <si>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</si>
  <si>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</si>
  <si>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</si>
  <si>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</si>
  <si>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</si>
  <si>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</si>
  <si>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</si>
  <si>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</si>
  <si>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</si>
  <si>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</si>
  <si>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</si>
  <si>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</si>
  <si>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</si>
  <si>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</si>
  <si>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</si>
  <si>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</si>
  <si>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</si>
  <si>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</si>
  <si>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</si>
  <si>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</si>
  <si>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</si>
  <si>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</si>
  <si>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</si>
  <si>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</si>
  <si>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</si>
  <si>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</si>
  <si>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</si>
  <si>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</si>
  <si>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</si>
  <si>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</si>
  <si>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</si>
  <si>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</si>
  <si>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</si>
  <si>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</si>
  <si>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</si>
  <si>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</si>
  <si>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>Subejercicio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</si>
  <si>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</si>
  <si>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</si>
  <si>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</si>
  <si>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</si>
  <si>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</si>
  <si>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</si>
  <si>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</si>
  <si>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</si>
  <si>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</si>
  <si>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</si>
  <si>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</si>
  <si>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</si>
  <si>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</si>
  <si>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</si>
  <si>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D.  Transferencias, Asignaciones, Subsidios y Subvenciones, y Pensiones y Jubilaciones</t>
  </si>
  <si>
    <t>A. Instituto de Capacitación para el Trabajo del Estado de Tlaxcala</t>
  </si>
  <si>
    <r>
      <t>B. Egresos Presupuestarios</t>
    </r>
    <r>
      <rPr>
        <b/>
        <vertAlign val="superscript"/>
        <sz val="12"/>
        <color indexed="8"/>
        <rFont val="Arial"/>
        <family val="2"/>
      </rPr>
      <t>1</t>
    </r>
    <r>
      <rPr>
        <b/>
        <sz val="12"/>
        <color indexed="8"/>
        <rFont val="Arial"/>
        <family val="2"/>
      </rPr>
      <t xml:space="preserve"> (B = B1+B2)</t>
    </r>
  </si>
  <si>
    <t>Al 31 de Diciembre de 2024 y al 31 de Diciembre de 2023 (b)</t>
  </si>
  <si>
    <t>31 de diciembre de 2024 (d)</t>
  </si>
  <si>
    <t>Del 1 de Enero al 31 de Diciembre de 2024 (b)</t>
  </si>
  <si>
    <t>Del 1 de enero al 31 de diciembre de 2024</t>
  </si>
  <si>
    <t>Del 1 de enero al 31 de Diciembre de 2024</t>
  </si>
  <si>
    <t>Monto pagado de la inversión al 31 de diciembre de 2024 (k)</t>
  </si>
  <si>
    <t>Monto pagado de la inversión actualizado al 31 de diciembre de 2024 (l)</t>
  </si>
  <si>
    <t>Saldo pendiente por pagar de la inversión al 31 de diciembre de 2024
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</si>
</sst>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22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b/>
      <vertAlign val="superscript"/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rgb="FFFF0000"/>
      <name val="Arial"/>
      <family val="2"/>
    </font>
    <font>
      <sz val="13"/>
      <name val="Arial"/>
      <family val="2"/>
    </font>
    <font>
      <b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7">
    <xf numFmtId="0" fontId="0" fillId="0" borderId="0" xfId="0"/>
    <xf numFmtId="0" fontId="2" fillId="0" borderId="7" xfId="0" applyFont="1" applyBorder="1" applyAlignment="1">
      <alignment horizontal="left" vertical="center" wrapText="1" indent="2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0" xfId="0" applyNumberFormat="1" applyFont="1" applyBorder="1" applyAlignment="1">
      <alignment horizontal="right" vertical="center" wrapText="1"/>
    </xf>
    <xf numFmtId="164" fontId="4" fillId="0" borderId="4" xfId="0" applyNumberFormat="1" applyFont="1" applyBorder="1" applyAlignment="1">
      <alignment horizontal="justify" vertical="center" wrapText="1"/>
    </xf>
    <xf numFmtId="164" fontId="4" fillId="0" borderId="6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left" vertical="center" wrapText="1" indent="2"/>
    </xf>
    <xf numFmtId="164" fontId="3" fillId="0" borderId="6" xfId="0" applyNumberFormat="1" applyFont="1" applyBorder="1" applyAlignment="1">
      <alignment horizontal="right" vertical="center" wrapText="1"/>
    </xf>
    <xf numFmtId="164" fontId="3" fillId="2" borderId="6" xfId="0" applyNumberFormat="1" applyFont="1" applyFill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justify" vertical="center" wrapText="1"/>
    </xf>
    <xf numFmtId="164" fontId="4" fillId="0" borderId="4" xfId="0" applyNumberFormat="1" applyFont="1" applyBorder="1" applyAlignment="1">
      <alignment horizontal="justify" vertical="center"/>
    </xf>
    <xf numFmtId="164" fontId="5" fillId="0" borderId="6" xfId="0" applyNumberFormat="1" applyFont="1" applyBorder="1" applyAlignment="1">
      <alignment horizontal="right" vertical="center" wrapText="1"/>
    </xf>
    <xf numFmtId="164" fontId="5" fillId="0" borderId="4" xfId="0" applyNumberFormat="1" applyFont="1" applyBorder="1" applyAlignment="1">
      <alignment horizontal="justify" vertical="center" wrapText="1"/>
    </xf>
    <xf numFmtId="164" fontId="5" fillId="0" borderId="7" xfId="0" applyNumberFormat="1" applyFont="1" applyBorder="1" applyAlignment="1">
      <alignment horizontal="justify" vertical="center" wrapText="1"/>
    </xf>
    <xf numFmtId="164" fontId="5" fillId="0" borderId="10" xfId="0" applyNumberFormat="1" applyFont="1" applyBorder="1" applyAlignment="1">
      <alignment horizontal="right" vertical="center" wrapText="1"/>
    </xf>
    <xf numFmtId="164" fontId="6" fillId="0" borderId="0" xfId="0" applyNumberFormat="1" applyFont="1" applyAlignment="1">
      <alignment vertical="center"/>
    </xf>
    <xf numFmtId="164" fontId="3" fillId="0" borderId="0" xfId="0" applyNumberFormat="1" applyFont="1"/>
    <xf numFmtId="164" fontId="5" fillId="0" borderId="0" xfId="0" applyNumberFormat="1" applyFont="1" applyAlignment="1">
      <alignment horizontal="right" vertical="center" wrapText="1"/>
    </xf>
    <xf numFmtId="164" fontId="1" fillId="0" borderId="0" xfId="0" applyNumberFormat="1" applyFont="1" applyAlignment="1">
      <alignment vertical="center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justify" vertical="center" wrapText="1"/>
    </xf>
    <xf numFmtId="164" fontId="3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0" xfId="0" applyFont="1"/>
    <xf numFmtId="0" fontId="8" fillId="2" borderId="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left" vertical="center" wrapText="1" indent="1"/>
    </xf>
    <xf numFmtId="0" fontId="10" fillId="0" borderId="4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0" fontId="12" fillId="0" borderId="5" xfId="0" applyFont="1" applyBorder="1" applyAlignment="1">
      <alignment horizontal="left" vertical="center" wrapText="1"/>
    </xf>
    <xf numFmtId="3" fontId="11" fillId="0" borderId="6" xfId="0" applyNumberFormat="1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0" fontId="12" fillId="0" borderId="5" xfId="0" applyFont="1" applyBorder="1" applyAlignment="1">
      <alignment horizontal="left" vertical="center" wrapText="1" inden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justify" vertical="center" wrapText="1"/>
    </xf>
    <xf numFmtId="0" fontId="14" fillId="0" borderId="6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left" vertical="center"/>
    </xf>
    <xf numFmtId="164" fontId="13" fillId="0" borderId="6" xfId="0" applyNumberFormat="1" applyFont="1" applyBorder="1" applyAlignment="1">
      <alignment vertical="center"/>
    </xf>
    <xf numFmtId="0" fontId="14" fillId="0" borderId="4" xfId="0" applyFont="1" applyBorder="1" applyAlignment="1">
      <alignment horizontal="left" vertical="center" indent="2"/>
    </xf>
    <xf numFmtId="164" fontId="14" fillId="0" borderId="6" xfId="0" applyNumberFormat="1" applyFont="1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 wrapText="1" indent="2"/>
    </xf>
    <xf numFmtId="0" fontId="14" fillId="0" borderId="7" xfId="0" applyFont="1" applyBorder="1" applyAlignment="1">
      <alignment horizontal="left" vertical="center"/>
    </xf>
    <xf numFmtId="164" fontId="14" fillId="0" borderId="10" xfId="0" applyNumberFormat="1" applyFont="1" applyBorder="1" applyAlignment="1">
      <alignment vertical="center"/>
    </xf>
    <xf numFmtId="0" fontId="13" fillId="0" borderId="4" xfId="0" applyFont="1" applyBorder="1" applyAlignment="1">
      <alignment horizontal="justify" vertical="center" wrapText="1"/>
    </xf>
    <xf numFmtId="164" fontId="13" fillId="0" borderId="11" xfId="0" applyNumberFormat="1" applyFont="1" applyBorder="1" applyAlignment="1">
      <alignment horizontal="right" vertical="center" wrapText="1"/>
    </xf>
    <xf numFmtId="0" fontId="14" fillId="0" borderId="4" xfId="0" applyFont="1" applyBorder="1" applyAlignment="1">
      <alignment horizontal="left" vertical="center" wrapText="1" indent="1"/>
    </xf>
    <xf numFmtId="164" fontId="14" fillId="0" borderId="4" xfId="0" applyNumberFormat="1" applyFont="1" applyBorder="1" applyAlignment="1">
      <alignment horizontal="right" vertical="center" wrapText="1"/>
    </xf>
    <xf numFmtId="164" fontId="14" fillId="0" borderId="6" xfId="0" applyNumberFormat="1" applyFont="1" applyBorder="1" applyAlignment="1">
      <alignment horizontal="right" vertical="center"/>
    </xf>
    <xf numFmtId="164" fontId="14" fillId="0" borderId="6" xfId="0" applyNumberFormat="1" applyFont="1" applyBorder="1" applyAlignment="1">
      <alignment horizontal="right" vertical="center" wrapText="1"/>
    </xf>
    <xf numFmtId="0" fontId="14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164" fontId="13" fillId="0" borderId="6" xfId="0" applyNumberFormat="1" applyFont="1" applyBorder="1" applyAlignment="1">
      <alignment horizontal="right" vertical="center" wrapText="1"/>
    </xf>
    <xf numFmtId="0" fontId="14" fillId="0" borderId="7" xfId="0" applyFont="1" applyBorder="1" applyAlignment="1">
      <alignment horizontal="justify" vertical="center" wrapText="1"/>
    </xf>
    <xf numFmtId="164" fontId="14" fillId="0" borderId="10" xfId="0" applyNumberFormat="1" applyFont="1" applyBorder="1" applyAlignment="1">
      <alignment horizontal="right" vertical="center" wrapText="1"/>
    </xf>
    <xf numFmtId="0" fontId="12" fillId="0" borderId="0" xfId="0" applyFont="1"/>
    <xf numFmtId="0" fontId="13" fillId="2" borderId="10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164" fontId="13" fillId="0" borderId="4" xfId="0" applyNumberFormat="1" applyFont="1" applyBorder="1" applyAlignment="1">
      <alignment horizontal="right" vertical="center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164" fontId="14" fillId="0" borderId="4" xfId="0" applyNumberFormat="1" applyFont="1" applyBorder="1" applyAlignment="1">
      <alignment horizontal="right" vertical="center"/>
    </xf>
    <xf numFmtId="0" fontId="14" fillId="0" borderId="5" xfId="0" applyFont="1" applyBorder="1" applyAlignment="1">
      <alignment horizontal="left" vertical="center" indent="3"/>
    </xf>
    <xf numFmtId="0" fontId="14" fillId="0" borderId="6" xfId="0" applyFont="1" applyBorder="1"/>
    <xf numFmtId="0" fontId="14" fillId="0" borderId="20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164" fontId="14" fillId="0" borderId="15" xfId="0" applyNumberFormat="1" applyFont="1" applyBorder="1" applyAlignment="1">
      <alignment horizontal="right" vertical="center"/>
    </xf>
    <xf numFmtId="164" fontId="14" fillId="0" borderId="16" xfId="0" applyNumberFormat="1" applyFont="1" applyBorder="1" applyAlignment="1">
      <alignment horizontal="right" vertical="center"/>
    </xf>
    <xf numFmtId="0" fontId="13" fillId="0" borderId="17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164" fontId="13" fillId="0" borderId="19" xfId="0" applyNumberFormat="1" applyFont="1" applyBorder="1" applyAlignment="1">
      <alignment horizontal="righ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164" fontId="14" fillId="0" borderId="7" xfId="0" applyNumberFormat="1" applyFont="1" applyBorder="1" applyAlignment="1">
      <alignment horizontal="right" vertical="center"/>
    </xf>
    <xf numFmtId="164" fontId="14" fillId="0" borderId="10" xfId="0" applyNumberFormat="1" applyFont="1" applyBorder="1" applyAlignment="1">
      <alignment horizontal="right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164" fontId="15" fillId="0" borderId="4" xfId="0" applyNumberFormat="1" applyFont="1" applyBorder="1" applyAlignment="1">
      <alignment vertical="center"/>
    </xf>
    <xf numFmtId="164" fontId="16" fillId="0" borderId="6" xfId="0" applyNumberFormat="1" applyFont="1" applyBorder="1" applyAlignment="1">
      <alignment horizontal="right" vertical="center"/>
    </xf>
    <xf numFmtId="164" fontId="16" fillId="0" borderId="6" xfId="0" applyNumberFormat="1" applyFont="1" applyBorder="1" applyAlignment="1">
      <alignment horizontal="center" vertical="center"/>
    </xf>
    <xf numFmtId="164" fontId="16" fillId="0" borderId="4" xfId="0" applyNumberFormat="1" applyFont="1" applyBorder="1" applyAlignment="1">
      <alignment horizontal="left" vertical="center" indent="1"/>
    </xf>
    <xf numFmtId="164" fontId="16" fillId="0" borderId="4" xfId="0" applyNumberFormat="1" applyFont="1" applyBorder="1" applyAlignment="1">
      <alignment horizontal="left" vertical="center" wrapText="1" indent="1"/>
    </xf>
    <xf numFmtId="164" fontId="16" fillId="0" borderId="4" xfId="0" applyNumberFormat="1" applyFont="1" applyBorder="1" applyAlignment="1">
      <alignment horizontal="left" vertical="center" indent="3"/>
    </xf>
    <xf numFmtId="164" fontId="16" fillId="0" borderId="4" xfId="0" applyNumberFormat="1" applyFont="1" applyBorder="1" applyAlignment="1">
      <alignment horizontal="left" vertical="center" wrapText="1" indent="3"/>
    </xf>
    <xf numFmtId="3" fontId="16" fillId="0" borderId="6" xfId="0" applyNumberFormat="1" applyFont="1" applyBorder="1" applyAlignment="1">
      <alignment horizontal="right" vertical="center"/>
    </xf>
    <xf numFmtId="164" fontId="16" fillId="0" borderId="4" xfId="0" applyNumberFormat="1" applyFont="1" applyBorder="1" applyAlignment="1">
      <alignment horizontal="left" vertical="center"/>
    </xf>
    <xf numFmtId="164" fontId="15" fillId="0" borderId="4" xfId="0" applyNumberFormat="1" applyFont="1" applyBorder="1" applyAlignment="1">
      <alignment vertical="center" wrapText="1"/>
    </xf>
    <xf numFmtId="164" fontId="15" fillId="0" borderId="6" xfId="0" applyNumberFormat="1" applyFont="1" applyBorder="1" applyAlignment="1">
      <alignment horizontal="right" vertical="center"/>
    </xf>
    <xf numFmtId="164" fontId="16" fillId="0" borderId="4" xfId="0" applyNumberFormat="1" applyFont="1" applyBorder="1" applyAlignment="1">
      <alignment vertical="center"/>
    </xf>
    <xf numFmtId="164" fontId="16" fillId="0" borderId="4" xfId="0" applyNumberFormat="1" applyFont="1" applyBorder="1" applyAlignment="1">
      <alignment horizontal="right" vertical="center"/>
    </xf>
    <xf numFmtId="164" fontId="16" fillId="2" borderId="6" xfId="0" applyNumberFormat="1" applyFont="1" applyFill="1" applyBorder="1" applyAlignment="1">
      <alignment horizontal="right" vertical="center"/>
    </xf>
    <xf numFmtId="164" fontId="16" fillId="2" borderId="6" xfId="0" applyNumberFormat="1" applyFont="1" applyFill="1" applyBorder="1" applyAlignment="1">
      <alignment horizontal="center" vertical="center"/>
    </xf>
    <xf numFmtId="164" fontId="16" fillId="0" borderId="6" xfId="0" applyNumberFormat="1" applyFont="1" applyBorder="1" applyAlignment="1">
      <alignment horizontal="justify" vertical="center"/>
    </xf>
    <xf numFmtId="164" fontId="16" fillId="0" borderId="4" xfId="0" applyNumberFormat="1" applyFont="1" applyBorder="1" applyAlignment="1">
      <alignment horizontal="left" vertical="center" wrapText="1"/>
    </xf>
    <xf numFmtId="164" fontId="14" fillId="0" borderId="7" xfId="0" applyNumberFormat="1" applyFont="1" applyBorder="1" applyAlignment="1">
      <alignment horizontal="left" vertical="center" wrapText="1"/>
    </xf>
    <xf numFmtId="164" fontId="14" fillId="0" borderId="10" xfId="0" applyNumberFormat="1" applyFont="1" applyBorder="1" applyAlignment="1">
      <alignment horizontal="justify" vertical="center"/>
    </xf>
    <xf numFmtId="0" fontId="14" fillId="0" borderId="9" xfId="0" applyFont="1" applyBorder="1" applyAlignment="1">
      <alignment vertical="center"/>
    </xf>
    <xf numFmtId="0" fontId="13" fillId="2" borderId="6" xfId="0" applyFont="1" applyFill="1" applyBorder="1" applyAlignment="1">
      <alignment horizontal="center" vertical="center" wrapText="1"/>
    </xf>
    <xf numFmtId="164" fontId="13" fillId="0" borderId="4" xfId="0" applyNumberFormat="1" applyFont="1" applyBorder="1" applyAlignment="1">
      <alignment vertical="center" wrapText="1"/>
    </xf>
    <xf numFmtId="164" fontId="13" fillId="0" borderId="6" xfId="0" applyNumberFormat="1" applyFont="1" applyBorder="1" applyAlignment="1">
      <alignment vertical="center" wrapText="1"/>
    </xf>
    <xf numFmtId="164" fontId="14" fillId="0" borderId="4" xfId="0" applyNumberFormat="1" applyFont="1" applyBorder="1" applyAlignment="1">
      <alignment horizontal="left" vertical="center" wrapText="1" indent="5"/>
    </xf>
    <xf numFmtId="164" fontId="14" fillId="0" borderId="6" xfId="0" applyNumberFormat="1" applyFont="1" applyBorder="1" applyAlignment="1">
      <alignment vertical="center" wrapText="1"/>
    </xf>
    <xf numFmtId="164" fontId="14" fillId="0" borderId="4" xfId="0" applyNumberFormat="1" applyFont="1" applyBorder="1" applyAlignment="1">
      <alignment vertical="center" wrapText="1"/>
    </xf>
    <xf numFmtId="164" fontId="14" fillId="2" borderId="6" xfId="0" applyNumberFormat="1" applyFont="1" applyFill="1" applyBorder="1" applyAlignment="1">
      <alignment vertical="center" wrapText="1"/>
    </xf>
    <xf numFmtId="164" fontId="14" fillId="0" borderId="7" xfId="0" applyNumberFormat="1" applyFont="1" applyBorder="1" applyAlignment="1">
      <alignment vertical="center" wrapText="1"/>
    </xf>
    <xf numFmtId="164" fontId="14" fillId="0" borderId="10" xfId="0" applyNumberFormat="1" applyFont="1" applyBorder="1" applyAlignment="1">
      <alignment vertical="center" wrapText="1"/>
    </xf>
    <xf numFmtId="164" fontId="13" fillId="2" borderId="12" xfId="0" applyNumberFormat="1" applyFont="1" applyFill="1" applyBorder="1" applyAlignment="1">
      <alignment vertical="center"/>
    </xf>
    <xf numFmtId="164" fontId="13" fillId="2" borderId="14" xfId="0" applyNumberFormat="1" applyFont="1" applyFill="1" applyBorder="1" applyAlignment="1">
      <alignment horizontal="center" vertical="center" wrapText="1"/>
    </xf>
    <xf numFmtId="164" fontId="14" fillId="0" borderId="11" xfId="0" applyNumberFormat="1" applyFont="1" applyBorder="1" applyAlignment="1">
      <alignment vertical="center" wrapText="1"/>
    </xf>
    <xf numFmtId="164" fontId="13" fillId="0" borderId="7" xfId="0" applyNumberFormat="1" applyFont="1" applyBorder="1" applyAlignment="1">
      <alignment vertical="center" wrapText="1"/>
    </xf>
    <xf numFmtId="164" fontId="13" fillId="0" borderId="10" xfId="0" applyNumberFormat="1" applyFont="1" applyBorder="1" applyAlignment="1">
      <alignment vertical="center" wrapText="1"/>
    </xf>
    <xf numFmtId="164" fontId="14" fillId="0" borderId="0" xfId="0" applyNumberFormat="1" applyFont="1"/>
    <xf numFmtId="164" fontId="13" fillId="2" borderId="3" xfId="0" applyNumberFormat="1" applyFont="1" applyFill="1" applyBorder="1" applyAlignment="1">
      <alignment horizontal="center" vertical="center"/>
    </xf>
    <xf numFmtId="164" fontId="13" fillId="2" borderId="10" xfId="0" applyNumberFormat="1" applyFont="1" applyFill="1" applyBorder="1" applyAlignment="1">
      <alignment horizontal="center" vertical="center"/>
    </xf>
    <xf numFmtId="164" fontId="14" fillId="0" borderId="11" xfId="0" applyNumberFormat="1" applyFont="1" applyBorder="1" applyAlignment="1">
      <alignment vertical="center"/>
    </xf>
    <xf numFmtId="164" fontId="13" fillId="0" borderId="4" xfId="0" applyNumberFormat="1" applyFont="1" applyBorder="1" applyAlignment="1">
      <alignment vertical="center"/>
    </xf>
    <xf numFmtId="164" fontId="14" fillId="0" borderId="4" xfId="0" applyNumberFormat="1" applyFont="1" applyBorder="1" applyAlignment="1">
      <alignment horizontal="left" vertical="center" indent="5"/>
    </xf>
    <xf numFmtId="164" fontId="14" fillId="0" borderId="4" xfId="0" applyNumberFormat="1" applyFont="1" applyBorder="1" applyAlignment="1">
      <alignment vertical="center"/>
    </xf>
    <xf numFmtId="164" fontId="13" fillId="0" borderId="7" xfId="0" applyNumberFormat="1" applyFont="1" applyBorder="1" applyAlignment="1">
      <alignment vertical="center"/>
    </xf>
    <xf numFmtId="164" fontId="13" fillId="0" borderId="10" xfId="0" applyNumberFormat="1" applyFont="1" applyBorder="1" applyAlignment="1">
      <alignment vertical="center"/>
    </xf>
    <xf numFmtId="164" fontId="14" fillId="0" borderId="4" xfId="0" applyNumberFormat="1" applyFont="1" applyBorder="1" applyAlignment="1">
      <alignment horizontal="justify" vertical="center"/>
    </xf>
    <xf numFmtId="164" fontId="14" fillId="0" borderId="4" xfId="0" applyNumberFormat="1" applyFont="1" applyBorder="1" applyAlignment="1">
      <alignment horizontal="left" vertical="center" indent="1"/>
    </xf>
    <xf numFmtId="164" fontId="14" fillId="3" borderId="6" xfId="0" applyNumberFormat="1" applyFont="1" applyFill="1" applyBorder="1" applyAlignment="1">
      <alignment vertical="center"/>
    </xf>
    <xf numFmtId="164" fontId="13" fillId="0" borderId="4" xfId="0" applyNumberFormat="1" applyFont="1" applyBorder="1" applyAlignment="1">
      <alignment horizontal="left" vertical="center" indent="1"/>
    </xf>
    <xf numFmtId="164" fontId="13" fillId="0" borderId="4" xfId="0" applyNumberFormat="1" applyFont="1" applyBorder="1" applyAlignment="1">
      <alignment horizontal="left" vertical="center" wrapText="1" indent="1"/>
    </xf>
    <xf numFmtId="164" fontId="14" fillId="0" borderId="4" xfId="0" applyNumberFormat="1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2"/>
    </xf>
    <xf numFmtId="164" fontId="4" fillId="0" borderId="6" xfId="0" applyNumberFormat="1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left" vertical="center" wrapText="1" indent="2"/>
    </xf>
    <xf numFmtId="164" fontId="3" fillId="0" borderId="6" xfId="0" applyNumberFormat="1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left" vertical="center" wrapText="1" indent="4"/>
    </xf>
    <xf numFmtId="164" fontId="3" fillId="0" borderId="4" xfId="0" applyNumberFormat="1" applyFont="1" applyBorder="1" applyAlignment="1">
      <alignment horizontal="left" vertical="center" wrapText="1" indent="4"/>
    </xf>
    <xf numFmtId="164" fontId="3" fillId="0" borderId="4" xfId="0" applyNumberFormat="1" applyFont="1" applyBorder="1" applyAlignment="1">
      <alignment horizontal="left" vertical="center" indent="4"/>
    </xf>
    <xf numFmtId="164" fontId="5" fillId="0" borderId="6" xfId="0" applyNumberFormat="1" applyFont="1" applyBorder="1" applyAlignment="1">
      <alignment horizontal="left" vertical="center" wrapText="1" indent="2"/>
    </xf>
    <xf numFmtId="3" fontId="19" fillId="0" borderId="6" xfId="0" applyNumberFormat="1" applyFont="1" applyBorder="1" applyAlignment="1">
      <alignment horizontal="right" vertical="center"/>
    </xf>
    <xf numFmtId="164" fontId="0" fillId="0" borderId="0" xfId="0" applyNumberFormat="1"/>
    <xf numFmtId="164" fontId="16" fillId="0" borderId="6" xfId="0" applyNumberFormat="1" applyFont="1" applyFill="1" applyBorder="1" applyAlignment="1">
      <alignment horizontal="right" vertical="center"/>
    </xf>
    <xf numFmtId="3" fontId="20" fillId="0" borderId="6" xfId="0" applyNumberFormat="1" applyFont="1" applyBorder="1" applyAlignment="1">
      <alignment horizontal="right" vertical="center"/>
    </xf>
    <xf numFmtId="3" fontId="21" fillId="0" borderId="6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164" fontId="4" fillId="2" borderId="11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left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vertical="center"/>
    </xf>
    <xf numFmtId="164" fontId="13" fillId="2" borderId="8" xfId="0" applyNumberFormat="1" applyFont="1" applyFill="1" applyBorder="1" applyAlignment="1">
      <alignment vertical="center"/>
    </xf>
    <xf numFmtId="164" fontId="13" fillId="2" borderId="11" xfId="0" applyNumberFormat="1" applyFont="1" applyFill="1" applyBorder="1" applyAlignment="1">
      <alignment horizontal="center" vertical="center" wrapText="1"/>
    </xf>
    <xf numFmtId="164" fontId="13" fillId="2" borderId="7" xfId="0" applyNumberFormat="1" applyFont="1" applyFill="1" applyBorder="1" applyAlignment="1">
      <alignment horizontal="center" vertical="center" wrapText="1"/>
    </xf>
    <xf numFmtId="164" fontId="13" fillId="2" borderId="11" xfId="0" applyNumberFormat="1" applyFont="1" applyFill="1" applyBorder="1" applyAlignment="1">
      <alignment horizontal="center" vertical="center"/>
    </xf>
    <xf numFmtId="164" fontId="13" fillId="2" borderId="7" xfId="0" applyNumberFormat="1" applyFont="1" applyFill="1" applyBorder="1" applyAlignment="1">
      <alignment horizontal="center" vertical="center"/>
    </xf>
    <xf numFmtId="164" fontId="14" fillId="0" borderId="13" xfId="0" applyNumberFormat="1" applyFont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2" borderId="8" xfId="0" applyFont="1" applyFill="1" applyBorder="1" applyAlignment="1">
      <alignment vertical="center"/>
    </xf>
    <xf numFmtId="0" fontId="13" fillId="2" borderId="1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83</xdr:row>
          <xdr:rowOff>19050</xdr:rowOff>
        </xdr:from>
        <xdr:to>
          <xdr:col>6</xdr:col>
          <xdr:colOff>838200</xdr:colOff>
          <xdr:row>89</xdr:row>
          <xdr:rowOff>123825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257175</xdr:colOff>
          <xdr:row>44</xdr:row>
          <xdr:rowOff>0</xdr:rowOff>
        </xdr:from>
        <xdr:to>
          <xdr:col>8</xdr:col>
          <xdr:colOff>990600</xdr:colOff>
          <xdr:row>51</xdr:row>
          <xdr:rowOff>19050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25</xdr:row>
          <xdr:rowOff>66675</xdr:rowOff>
        </xdr:from>
        <xdr:to>
          <xdr:col>10</xdr:col>
          <xdr:colOff>695325</xdr:colOff>
          <xdr:row>31</xdr:row>
          <xdr:rowOff>171450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86</xdr:row>
          <xdr:rowOff>171450</xdr:rowOff>
        </xdr:from>
        <xdr:to>
          <xdr:col>5</xdr:col>
          <xdr:colOff>9525</xdr:colOff>
          <xdr:row>92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80</xdr:row>
          <xdr:rowOff>123825</xdr:rowOff>
        </xdr:from>
        <xdr:to>
          <xdr:col>8</xdr:col>
          <xdr:colOff>0</xdr:colOff>
          <xdr:row>88</xdr:row>
          <xdr:rowOff>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4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762000</xdr:colOff>
          <xdr:row>163</xdr:row>
          <xdr:rowOff>171450</xdr:rowOff>
        </xdr:from>
        <xdr:to>
          <xdr:col>8</xdr:col>
          <xdr:colOff>1009650</xdr:colOff>
          <xdr:row>170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5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742950</xdr:colOff>
          <xdr:row>45</xdr:row>
          <xdr:rowOff>57150</xdr:rowOff>
        </xdr:from>
        <xdr:to>
          <xdr:col>7</xdr:col>
          <xdr:colOff>981075</xdr:colOff>
          <xdr:row>54</xdr:row>
          <xdr:rowOff>161925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88</xdr:row>
          <xdr:rowOff>38100</xdr:rowOff>
        </xdr:from>
        <xdr:to>
          <xdr:col>7</xdr:col>
          <xdr:colOff>0</xdr:colOff>
          <xdr:row>96</xdr:row>
          <xdr:rowOff>180975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45</xdr:row>
          <xdr:rowOff>19050</xdr:rowOff>
        </xdr:from>
        <xdr:to>
          <xdr:col>6</xdr:col>
          <xdr:colOff>1085850</xdr:colOff>
          <xdr:row>53</xdr:row>
          <xdr:rowOff>171450</xdr:rowOff>
        </xdr:to>
        <xdr:sp macro="" textlink="">
          <xdr:nvSpPr>
            <xdr:cNvPr id="9219" name="Object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8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.xls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1.xlsx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2.xlsx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3.xlsx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4.xlsx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5.xlsx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6.xlsx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7.xlsx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Excel_Worksheet8.xls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13BD5-8680-4288-8100-D80F8A37C241}">
  <dimension ref="B1:I90"/>
  <sheetViews>
    <sheetView zoomScale="115" zoomScaleNormal="115" workbookViewId="0">
      <selection activeCell="F71" sqref="F71"/>
    </sheetView>
  </sheetViews>
  <sheetFormatPr baseColWidth="10" defaultRowHeight="15" x14ac:dyDescent="0.25"/>
  <cols>
    <col min="2" max="2" width="71.85546875" customWidth="1"/>
    <col min="3" max="3" width="13.140625" customWidth="1"/>
    <col min="4" max="4" width="13" customWidth="1"/>
    <col min="5" max="5" width="66.5703125" customWidth="1"/>
    <col min="6" max="6" width="13" customWidth="1"/>
    <col min="7" max="7" width="12.85546875" customWidth="1"/>
  </cols>
  <sheetData>
    <row r="1" spans="2:7" ht="15.75" thickBot="1" x14ac:dyDescent="0.3"/>
    <row r="2" spans="2:7" x14ac:dyDescent="0.25">
      <c r="B2" s="162" t="s">
        <v>81</v>
      </c>
      <c r="C2" s="163"/>
      <c r="D2" s="163"/>
      <c r="E2" s="163"/>
      <c r="F2" s="163"/>
      <c r="G2" s="164"/>
    </row>
    <row r="3" spans="2:7" x14ac:dyDescent="0.25">
      <c r="B3" s="165" t="s">
        <v>0</v>
      </c>
      <c r="C3" s="166"/>
      <c r="D3" s="166"/>
      <c r="E3" s="166"/>
      <c r="F3" s="166"/>
      <c r="G3" s="167"/>
    </row>
    <row r="4" spans="2:7" x14ac:dyDescent="0.25">
      <c r="B4" s="165" t="s">
        <v>442</v>
      </c>
      <c r="C4" s="166"/>
      <c r="D4" s="166"/>
      <c r="E4" s="166"/>
      <c r="F4" s="166"/>
      <c r="G4" s="167"/>
    </row>
    <row r="5" spans="2:7" ht="15.75" thickBot="1" x14ac:dyDescent="0.3">
      <c r="B5" s="168" t="s">
        <v>1</v>
      </c>
      <c r="C5" s="169"/>
      <c r="D5" s="169"/>
      <c r="E5" s="169"/>
      <c r="F5" s="169"/>
      <c r="G5" s="170"/>
    </row>
    <row r="6" spans="2:7" ht="39" thickBot="1" x14ac:dyDescent="0.3">
      <c r="B6" s="29" t="s">
        <v>82</v>
      </c>
      <c r="C6" s="30" t="s">
        <v>443</v>
      </c>
      <c r="D6" s="30" t="s">
        <v>83</v>
      </c>
      <c r="E6" s="30" t="s">
        <v>82</v>
      </c>
      <c r="F6" s="30" t="s">
        <v>443</v>
      </c>
      <c r="G6" s="30" t="s">
        <v>83</v>
      </c>
    </row>
    <row r="7" spans="2:7" x14ac:dyDescent="0.25">
      <c r="B7" s="149" t="s">
        <v>3</v>
      </c>
      <c r="C7" s="6"/>
      <c r="D7" s="6"/>
      <c r="E7" s="150" t="s">
        <v>4</v>
      </c>
      <c r="F7" s="6"/>
      <c r="G7" s="6"/>
    </row>
    <row r="8" spans="2:7" x14ac:dyDescent="0.25">
      <c r="B8" s="149" t="s">
        <v>5</v>
      </c>
      <c r="C8" s="8"/>
      <c r="D8" s="8"/>
      <c r="E8" s="150" t="s">
        <v>6</v>
      </c>
      <c r="F8" s="8"/>
      <c r="G8" s="8"/>
    </row>
    <row r="9" spans="2:7" x14ac:dyDescent="0.25">
      <c r="B9" s="151" t="s">
        <v>7</v>
      </c>
      <c r="C9" s="8">
        <f>SUM(C10:C16)</f>
        <v>37236870</v>
      </c>
      <c r="D9" s="8">
        <v>42196291</v>
      </c>
      <c r="E9" s="152" t="s">
        <v>8</v>
      </c>
      <c r="F9" s="8">
        <f>SUM(F10:F18)</f>
        <v>7889473</v>
      </c>
      <c r="G9" s="8">
        <v>5275831</v>
      </c>
    </row>
    <row r="10" spans="2:7" x14ac:dyDescent="0.25">
      <c r="B10" s="153" t="s">
        <v>84</v>
      </c>
      <c r="C10" s="8">
        <v>0</v>
      </c>
      <c r="D10" s="8">
        <v>0</v>
      </c>
      <c r="E10" s="154" t="s">
        <v>85</v>
      </c>
      <c r="F10" s="8">
        <v>3050457</v>
      </c>
      <c r="G10" s="8">
        <v>2325693</v>
      </c>
    </row>
    <row r="11" spans="2:7" x14ac:dyDescent="0.25">
      <c r="B11" s="153" t="s">
        <v>86</v>
      </c>
      <c r="C11" s="8">
        <v>17958828</v>
      </c>
      <c r="D11" s="8">
        <v>32919622</v>
      </c>
      <c r="E11" s="154" t="s">
        <v>87</v>
      </c>
      <c r="F11" s="8">
        <v>747673</v>
      </c>
      <c r="G11" s="8">
        <v>1048655</v>
      </c>
    </row>
    <row r="12" spans="2:7" x14ac:dyDescent="0.25">
      <c r="B12" s="153" t="s">
        <v>88</v>
      </c>
      <c r="C12" s="8">
        <v>0</v>
      </c>
      <c r="D12" s="8">
        <v>0</v>
      </c>
      <c r="E12" s="154" t="s">
        <v>89</v>
      </c>
      <c r="F12" s="8">
        <v>0</v>
      </c>
      <c r="G12" s="8">
        <v>0</v>
      </c>
    </row>
    <row r="13" spans="2:7" x14ac:dyDescent="0.25">
      <c r="B13" s="153" t="s">
        <v>90</v>
      </c>
      <c r="C13" s="8">
        <v>19278042</v>
      </c>
      <c r="D13" s="8">
        <v>9276669</v>
      </c>
      <c r="E13" s="154" t="s">
        <v>91</v>
      </c>
      <c r="F13" s="8">
        <v>0</v>
      </c>
      <c r="G13" s="8">
        <v>0</v>
      </c>
    </row>
    <row r="14" spans="2:7" x14ac:dyDescent="0.25">
      <c r="B14" s="153" t="s">
        <v>92</v>
      </c>
      <c r="C14" s="8">
        <v>0</v>
      </c>
      <c r="D14" s="8">
        <v>0</v>
      </c>
      <c r="E14" s="154" t="s">
        <v>93</v>
      </c>
      <c r="F14" s="8">
        <v>0</v>
      </c>
      <c r="G14" s="8">
        <v>0</v>
      </c>
    </row>
    <row r="15" spans="2:7" ht="25.5" customHeight="1" x14ac:dyDescent="0.25">
      <c r="B15" s="153" t="s">
        <v>94</v>
      </c>
      <c r="C15" s="8">
        <v>0</v>
      </c>
      <c r="D15" s="8">
        <v>0</v>
      </c>
      <c r="E15" s="154" t="s">
        <v>95</v>
      </c>
      <c r="F15" s="8">
        <v>0</v>
      </c>
      <c r="G15" s="8">
        <v>0</v>
      </c>
    </row>
    <row r="16" spans="2:7" x14ac:dyDescent="0.25">
      <c r="B16" s="153" t="s">
        <v>96</v>
      </c>
      <c r="C16" s="8">
        <v>0</v>
      </c>
      <c r="D16" s="8">
        <v>0</v>
      </c>
      <c r="E16" s="154" t="s">
        <v>97</v>
      </c>
      <c r="F16" s="8">
        <v>4083243</v>
      </c>
      <c r="G16" s="8">
        <v>1897582</v>
      </c>
    </row>
    <row r="17" spans="2:7" x14ac:dyDescent="0.25">
      <c r="B17" s="151" t="s">
        <v>9</v>
      </c>
      <c r="C17" s="8">
        <f>SUM(C18:C24)</f>
        <v>18426028</v>
      </c>
      <c r="D17" s="8">
        <v>18450721</v>
      </c>
      <c r="E17" s="154" t="s">
        <v>98</v>
      </c>
      <c r="F17" s="8">
        <v>0</v>
      </c>
      <c r="G17" s="8">
        <v>0</v>
      </c>
    </row>
    <row r="18" spans="2:7" x14ac:dyDescent="0.25">
      <c r="B18" s="153" t="s">
        <v>99</v>
      </c>
      <c r="C18" s="8">
        <v>0</v>
      </c>
      <c r="D18" s="8">
        <v>0</v>
      </c>
      <c r="E18" s="154" t="s">
        <v>100</v>
      </c>
      <c r="F18" s="8">
        <v>8100</v>
      </c>
      <c r="G18" s="8">
        <v>3901</v>
      </c>
    </row>
    <row r="19" spans="2:7" x14ac:dyDescent="0.25">
      <c r="B19" s="153" t="s">
        <v>101</v>
      </c>
      <c r="C19" s="8">
        <v>0</v>
      </c>
      <c r="D19" s="8">
        <v>26250</v>
      </c>
      <c r="E19" s="152" t="s">
        <v>10</v>
      </c>
      <c r="F19" s="8">
        <v>0</v>
      </c>
      <c r="G19" s="8">
        <v>0</v>
      </c>
    </row>
    <row r="20" spans="2:7" x14ac:dyDescent="0.25">
      <c r="B20" s="153" t="s">
        <v>102</v>
      </c>
      <c r="C20" s="8">
        <v>18395302</v>
      </c>
      <c r="D20" s="8">
        <v>18421471</v>
      </c>
      <c r="E20" s="154" t="s">
        <v>103</v>
      </c>
      <c r="F20" s="8">
        <v>0</v>
      </c>
      <c r="G20" s="8">
        <v>0</v>
      </c>
    </row>
    <row r="21" spans="2:7" x14ac:dyDescent="0.25">
      <c r="B21" s="153" t="s">
        <v>104</v>
      </c>
      <c r="C21" s="8">
        <v>20726</v>
      </c>
      <c r="D21" s="8">
        <v>0</v>
      </c>
      <c r="E21" s="155" t="s">
        <v>105</v>
      </c>
      <c r="F21" s="8">
        <v>0</v>
      </c>
      <c r="G21" s="8">
        <v>0</v>
      </c>
    </row>
    <row r="22" spans="2:7" x14ac:dyDescent="0.25">
      <c r="B22" s="153" t="s">
        <v>106</v>
      </c>
      <c r="C22" s="8">
        <v>10000</v>
      </c>
      <c r="D22" s="8">
        <v>3000</v>
      </c>
      <c r="E22" s="154" t="s">
        <v>107</v>
      </c>
      <c r="F22" s="8">
        <v>0</v>
      </c>
      <c r="G22" s="8">
        <v>0</v>
      </c>
    </row>
    <row r="23" spans="2:7" x14ac:dyDescent="0.25">
      <c r="B23" s="153" t="s">
        <v>108</v>
      </c>
      <c r="C23" s="8">
        <v>0</v>
      </c>
      <c r="D23" s="8">
        <v>0</v>
      </c>
      <c r="E23" s="152" t="s">
        <v>11</v>
      </c>
      <c r="F23" s="8">
        <v>0</v>
      </c>
      <c r="G23" s="8">
        <v>0</v>
      </c>
    </row>
    <row r="24" spans="2:7" x14ac:dyDescent="0.25">
      <c r="B24" s="153" t="s">
        <v>109</v>
      </c>
      <c r="C24" s="8">
        <v>0</v>
      </c>
      <c r="D24" s="8">
        <v>0</v>
      </c>
      <c r="E24" s="154" t="s">
        <v>110</v>
      </c>
      <c r="F24" s="8">
        <v>0</v>
      </c>
      <c r="G24" s="8">
        <v>0</v>
      </c>
    </row>
    <row r="25" spans="2:7" x14ac:dyDescent="0.25">
      <c r="B25" s="151" t="s">
        <v>12</v>
      </c>
      <c r="C25" s="8">
        <f>SUM(C26:C30)</f>
        <v>4987057</v>
      </c>
      <c r="D25" s="8">
        <v>4164723</v>
      </c>
      <c r="E25" s="154" t="s">
        <v>111</v>
      </c>
      <c r="F25" s="8">
        <v>0</v>
      </c>
      <c r="G25" s="8">
        <v>0</v>
      </c>
    </row>
    <row r="26" spans="2:7" ht="29.25" customHeight="1" x14ac:dyDescent="0.25">
      <c r="B26" s="153" t="s">
        <v>112</v>
      </c>
      <c r="C26" s="8">
        <v>0</v>
      </c>
      <c r="D26" s="8">
        <v>58</v>
      </c>
      <c r="E26" s="152" t="s">
        <v>13</v>
      </c>
      <c r="F26" s="8">
        <v>0</v>
      </c>
      <c r="G26" s="8">
        <v>0</v>
      </c>
    </row>
    <row r="27" spans="2:7" ht="25.5" x14ac:dyDescent="0.25">
      <c r="B27" s="153" t="s">
        <v>113</v>
      </c>
      <c r="C27" s="8">
        <v>2970525</v>
      </c>
      <c r="D27" s="8">
        <v>2970525</v>
      </c>
      <c r="E27" s="152" t="s">
        <v>14</v>
      </c>
      <c r="F27" s="8">
        <v>0</v>
      </c>
      <c r="G27" s="8">
        <v>0</v>
      </c>
    </row>
    <row r="28" spans="2:7" ht="25.5" x14ac:dyDescent="0.25">
      <c r="B28" s="153" t="s">
        <v>114</v>
      </c>
      <c r="C28" s="8">
        <v>0</v>
      </c>
      <c r="D28" s="8">
        <v>0</v>
      </c>
      <c r="E28" s="154" t="s">
        <v>115</v>
      </c>
      <c r="F28" s="8">
        <v>0</v>
      </c>
      <c r="G28" s="8">
        <v>0</v>
      </c>
    </row>
    <row r="29" spans="2:7" x14ac:dyDescent="0.25">
      <c r="B29" s="153" t="s">
        <v>116</v>
      </c>
      <c r="C29" s="8">
        <v>2016532</v>
      </c>
      <c r="D29" s="8">
        <v>1194140</v>
      </c>
      <c r="E29" s="154" t="s">
        <v>117</v>
      </c>
      <c r="F29" s="8">
        <v>0</v>
      </c>
      <c r="G29" s="8">
        <v>0</v>
      </c>
    </row>
    <row r="30" spans="2:7" x14ac:dyDescent="0.25">
      <c r="B30" s="153" t="s">
        <v>118</v>
      </c>
      <c r="C30" s="8">
        <v>0</v>
      </c>
      <c r="D30" s="8">
        <v>0</v>
      </c>
      <c r="E30" s="154" t="s">
        <v>119</v>
      </c>
      <c r="F30" s="8">
        <v>0</v>
      </c>
      <c r="G30" s="8">
        <v>0</v>
      </c>
    </row>
    <row r="31" spans="2:7" ht="25.5" x14ac:dyDescent="0.25">
      <c r="B31" s="151" t="s">
        <v>15</v>
      </c>
      <c r="C31" s="8">
        <v>0</v>
      </c>
      <c r="D31" s="8">
        <v>0</v>
      </c>
      <c r="E31" s="152" t="s">
        <v>16</v>
      </c>
      <c r="F31" s="8">
        <v>0</v>
      </c>
      <c r="G31" s="8">
        <v>0</v>
      </c>
    </row>
    <row r="32" spans="2:7" x14ac:dyDescent="0.25">
      <c r="B32" s="153" t="s">
        <v>120</v>
      </c>
      <c r="C32" s="8">
        <v>0</v>
      </c>
      <c r="D32" s="8">
        <v>0</v>
      </c>
      <c r="E32" s="154" t="s">
        <v>121</v>
      </c>
      <c r="F32" s="8">
        <v>0</v>
      </c>
      <c r="G32" s="8">
        <v>0</v>
      </c>
    </row>
    <row r="33" spans="2:7" x14ac:dyDescent="0.25">
      <c r="B33" s="153" t="s">
        <v>122</v>
      </c>
      <c r="C33" s="8">
        <v>0</v>
      </c>
      <c r="D33" s="8">
        <v>0</v>
      </c>
      <c r="E33" s="154" t="s">
        <v>123</v>
      </c>
      <c r="F33" s="8">
        <v>0</v>
      </c>
      <c r="G33" s="8">
        <v>0</v>
      </c>
    </row>
    <row r="34" spans="2:7" x14ac:dyDescent="0.25">
      <c r="B34" s="153" t="s">
        <v>124</v>
      </c>
      <c r="C34" s="8">
        <v>0</v>
      </c>
      <c r="D34" s="8">
        <v>0</v>
      </c>
      <c r="E34" s="154" t="s">
        <v>125</v>
      </c>
      <c r="F34" s="8">
        <v>0</v>
      </c>
      <c r="G34" s="8">
        <v>0</v>
      </c>
    </row>
    <row r="35" spans="2:7" ht="25.5" x14ac:dyDescent="0.25">
      <c r="B35" s="153" t="s">
        <v>126</v>
      </c>
      <c r="C35" s="8">
        <v>0</v>
      </c>
      <c r="D35" s="8">
        <v>0</v>
      </c>
      <c r="E35" s="154" t="s">
        <v>127</v>
      </c>
      <c r="F35" s="8">
        <v>0</v>
      </c>
      <c r="G35" s="8">
        <v>0</v>
      </c>
    </row>
    <row r="36" spans="2:7" ht="25.5" x14ac:dyDescent="0.25">
      <c r="B36" s="153" t="s">
        <v>128</v>
      </c>
      <c r="C36" s="8">
        <v>0</v>
      </c>
      <c r="D36" s="8">
        <v>0</v>
      </c>
      <c r="E36" s="154" t="s">
        <v>129</v>
      </c>
      <c r="F36" s="8">
        <v>0</v>
      </c>
      <c r="G36" s="8">
        <v>0</v>
      </c>
    </row>
    <row r="37" spans="2:7" x14ac:dyDescent="0.25">
      <c r="B37" s="151" t="s">
        <v>17</v>
      </c>
      <c r="C37" s="8">
        <v>0</v>
      </c>
      <c r="D37" s="8">
        <v>0</v>
      </c>
      <c r="E37" s="154" t="s">
        <v>130</v>
      </c>
      <c r="F37" s="8">
        <v>0</v>
      </c>
      <c r="G37" s="8">
        <v>0</v>
      </c>
    </row>
    <row r="38" spans="2:7" x14ac:dyDescent="0.25">
      <c r="B38" s="151" t="s">
        <v>18</v>
      </c>
      <c r="C38" s="8">
        <v>0</v>
      </c>
      <c r="D38" s="8">
        <v>0</v>
      </c>
      <c r="E38" s="152" t="s">
        <v>19</v>
      </c>
      <c r="F38" s="8">
        <v>0</v>
      </c>
      <c r="G38" s="8">
        <v>0</v>
      </c>
    </row>
    <row r="39" spans="2:7" ht="28.5" customHeight="1" x14ac:dyDescent="0.25">
      <c r="B39" s="153" t="s">
        <v>131</v>
      </c>
      <c r="C39" s="8">
        <v>0</v>
      </c>
      <c r="D39" s="8">
        <v>0</v>
      </c>
      <c r="E39" s="154" t="s">
        <v>132</v>
      </c>
      <c r="F39" s="8">
        <v>0</v>
      </c>
      <c r="G39" s="8">
        <v>0</v>
      </c>
    </row>
    <row r="40" spans="2:7" x14ac:dyDescent="0.25">
      <c r="B40" s="153" t="s">
        <v>133</v>
      </c>
      <c r="C40" s="8">
        <v>0</v>
      </c>
      <c r="D40" s="8">
        <v>0</v>
      </c>
      <c r="E40" s="154" t="s">
        <v>134</v>
      </c>
      <c r="F40" s="8">
        <v>0</v>
      </c>
      <c r="G40" s="8">
        <v>0</v>
      </c>
    </row>
    <row r="41" spans="2:7" x14ac:dyDescent="0.25">
      <c r="B41" s="151" t="s">
        <v>20</v>
      </c>
      <c r="C41" s="8">
        <v>0</v>
      </c>
      <c r="D41" s="8">
        <v>0</v>
      </c>
      <c r="E41" s="154" t="s">
        <v>135</v>
      </c>
      <c r="F41" s="8">
        <v>0</v>
      </c>
      <c r="G41" s="8">
        <v>0</v>
      </c>
    </row>
    <row r="42" spans="2:7" x14ac:dyDescent="0.25">
      <c r="B42" s="153" t="s">
        <v>136</v>
      </c>
      <c r="C42" s="8">
        <v>0</v>
      </c>
      <c r="D42" s="8">
        <v>0</v>
      </c>
      <c r="E42" s="152" t="s">
        <v>21</v>
      </c>
      <c r="F42" s="8">
        <v>0</v>
      </c>
      <c r="G42" s="8">
        <v>0</v>
      </c>
    </row>
    <row r="43" spans="2:7" x14ac:dyDescent="0.25">
      <c r="B43" s="153" t="s">
        <v>137</v>
      </c>
      <c r="C43" s="8">
        <v>0</v>
      </c>
      <c r="D43" s="8">
        <v>0</v>
      </c>
      <c r="E43" s="154" t="s">
        <v>138</v>
      </c>
      <c r="F43" s="8">
        <v>0</v>
      </c>
      <c r="G43" s="8">
        <v>0</v>
      </c>
    </row>
    <row r="44" spans="2:7" ht="25.5" x14ac:dyDescent="0.25">
      <c r="B44" s="153" t="s">
        <v>139</v>
      </c>
      <c r="C44" s="8">
        <v>0</v>
      </c>
      <c r="D44" s="8">
        <v>0</v>
      </c>
      <c r="E44" s="154" t="s">
        <v>140</v>
      </c>
      <c r="F44" s="8">
        <v>0</v>
      </c>
      <c r="G44" s="8">
        <v>0</v>
      </c>
    </row>
    <row r="45" spans="2:7" x14ac:dyDescent="0.25">
      <c r="B45" s="153" t="s">
        <v>141</v>
      </c>
      <c r="C45" s="8">
        <v>0</v>
      </c>
      <c r="D45" s="8">
        <v>0</v>
      </c>
      <c r="E45" s="154" t="s">
        <v>142</v>
      </c>
      <c r="F45" s="8">
        <v>0</v>
      </c>
      <c r="G45" s="8">
        <v>0</v>
      </c>
    </row>
    <row r="46" spans="2:7" x14ac:dyDescent="0.25">
      <c r="B46" s="151"/>
      <c r="C46" s="8"/>
      <c r="D46" s="8"/>
      <c r="E46" s="152"/>
      <c r="F46" s="8"/>
      <c r="G46" s="8"/>
    </row>
    <row r="47" spans="2:7" x14ac:dyDescent="0.25">
      <c r="B47" s="149" t="s">
        <v>22</v>
      </c>
      <c r="C47" s="8">
        <f>+C9+C17+C25+C31</f>
        <v>60649955</v>
      </c>
      <c r="D47" s="8">
        <f>+D9+D17+D25+D31</f>
        <v>64811735</v>
      </c>
      <c r="E47" s="150" t="s">
        <v>23</v>
      </c>
      <c r="F47" s="8">
        <f t="shared" ref="F47:G47" si="0">+F9+F17+F25+F31</f>
        <v>7889473</v>
      </c>
      <c r="G47" s="8">
        <f t="shared" si="0"/>
        <v>5275831</v>
      </c>
    </row>
    <row r="48" spans="2:7" x14ac:dyDescent="0.25">
      <c r="B48" s="149"/>
      <c r="C48" s="8"/>
      <c r="D48" s="8"/>
      <c r="E48" s="150"/>
      <c r="F48" s="8"/>
      <c r="G48" s="8"/>
    </row>
    <row r="49" spans="2:7" x14ac:dyDescent="0.25">
      <c r="B49" s="149" t="s">
        <v>24</v>
      </c>
      <c r="C49" s="8"/>
      <c r="D49" s="8"/>
      <c r="E49" s="150" t="s">
        <v>25</v>
      </c>
      <c r="F49" s="8"/>
      <c r="G49" s="8"/>
    </row>
    <row r="50" spans="2:7" x14ac:dyDescent="0.25">
      <c r="B50" s="151" t="s">
        <v>26</v>
      </c>
      <c r="C50" s="8">
        <v>0</v>
      </c>
      <c r="D50" s="8">
        <v>0</v>
      </c>
      <c r="E50" s="152" t="s">
        <v>27</v>
      </c>
      <c r="F50" s="8">
        <v>0</v>
      </c>
      <c r="G50" s="8">
        <v>0</v>
      </c>
    </row>
    <row r="51" spans="2:7" x14ac:dyDescent="0.25">
      <c r="B51" s="151" t="s">
        <v>28</v>
      </c>
      <c r="C51" s="8">
        <v>0</v>
      </c>
      <c r="D51" s="8">
        <v>0</v>
      </c>
      <c r="E51" s="152" t="s">
        <v>29</v>
      </c>
      <c r="F51" s="8">
        <v>0</v>
      </c>
      <c r="G51" s="8">
        <v>0</v>
      </c>
    </row>
    <row r="52" spans="2:7" x14ac:dyDescent="0.25">
      <c r="B52" s="151" t="s">
        <v>30</v>
      </c>
      <c r="C52" s="8">
        <v>35750609</v>
      </c>
      <c r="D52" s="8">
        <v>35750609</v>
      </c>
      <c r="E52" s="152" t="s">
        <v>31</v>
      </c>
      <c r="F52" s="8">
        <v>0</v>
      </c>
      <c r="G52" s="8">
        <v>0</v>
      </c>
    </row>
    <row r="53" spans="2:7" x14ac:dyDescent="0.25">
      <c r="B53" s="151" t="s">
        <v>32</v>
      </c>
      <c r="C53" s="8">
        <v>66735212</v>
      </c>
      <c r="D53" s="8">
        <v>59477326</v>
      </c>
      <c r="E53" s="152" t="s">
        <v>33</v>
      </c>
      <c r="F53" s="8">
        <v>0</v>
      </c>
      <c r="G53" s="8">
        <v>0</v>
      </c>
    </row>
    <row r="54" spans="2:7" ht="21.75" customHeight="1" x14ac:dyDescent="0.25">
      <c r="B54" s="151" t="s">
        <v>34</v>
      </c>
      <c r="C54" s="8">
        <v>1100270</v>
      </c>
      <c r="D54" s="8">
        <v>1100270</v>
      </c>
      <c r="E54" s="152" t="s">
        <v>35</v>
      </c>
      <c r="F54" s="8">
        <v>0</v>
      </c>
      <c r="G54" s="8">
        <v>0</v>
      </c>
    </row>
    <row r="55" spans="2:7" x14ac:dyDescent="0.25">
      <c r="B55" s="151" t="s">
        <v>36</v>
      </c>
      <c r="C55" s="8">
        <v>0</v>
      </c>
      <c r="D55" s="8">
        <v>0</v>
      </c>
      <c r="E55" s="152" t="s">
        <v>37</v>
      </c>
      <c r="F55" s="8">
        <v>0</v>
      </c>
      <c r="G55" s="8">
        <v>0</v>
      </c>
    </row>
    <row r="56" spans="2:7" x14ac:dyDescent="0.25">
      <c r="B56" s="151" t="s">
        <v>38</v>
      </c>
      <c r="C56" s="8">
        <v>0</v>
      </c>
      <c r="D56" s="8">
        <v>0</v>
      </c>
      <c r="E56" s="150"/>
      <c r="F56" s="8"/>
      <c r="G56" s="8"/>
    </row>
    <row r="57" spans="2:7" x14ac:dyDescent="0.25">
      <c r="B57" s="151" t="s">
        <v>39</v>
      </c>
      <c r="C57" s="8">
        <v>0</v>
      </c>
      <c r="D57" s="8">
        <v>0</v>
      </c>
      <c r="E57" s="150" t="s">
        <v>40</v>
      </c>
      <c r="F57" s="8">
        <v>0</v>
      </c>
      <c r="G57" s="8">
        <v>0</v>
      </c>
    </row>
    <row r="58" spans="2:7" x14ac:dyDescent="0.25">
      <c r="B58" s="151" t="s">
        <v>41</v>
      </c>
      <c r="C58" s="8">
        <v>0</v>
      </c>
      <c r="D58" s="8">
        <v>0</v>
      </c>
      <c r="E58" s="156"/>
      <c r="F58" s="8"/>
      <c r="G58" s="8"/>
    </row>
    <row r="59" spans="2:7" x14ac:dyDescent="0.25">
      <c r="B59" s="151"/>
      <c r="C59" s="8"/>
      <c r="D59" s="8"/>
      <c r="E59" s="150" t="s">
        <v>42</v>
      </c>
      <c r="F59" s="8">
        <f>+F47</f>
        <v>7889473</v>
      </c>
      <c r="G59" s="8">
        <v>5275831</v>
      </c>
    </row>
    <row r="60" spans="2:7" x14ac:dyDescent="0.25">
      <c r="B60" s="149" t="s">
        <v>43</v>
      </c>
      <c r="C60" s="8">
        <f>SUM(C50:C59)</f>
        <v>103586091</v>
      </c>
      <c r="D60" s="8">
        <v>96328205</v>
      </c>
      <c r="E60" s="152"/>
      <c r="F60" s="8"/>
      <c r="G60" s="8"/>
    </row>
    <row r="61" spans="2:7" x14ac:dyDescent="0.25">
      <c r="B61" s="151"/>
      <c r="C61" s="8"/>
      <c r="D61" s="8"/>
      <c r="E61" s="150" t="s">
        <v>44</v>
      </c>
      <c r="F61" s="8"/>
      <c r="G61" s="8"/>
    </row>
    <row r="62" spans="2:7" x14ac:dyDescent="0.25">
      <c r="B62" s="149" t="s">
        <v>45</v>
      </c>
      <c r="C62" s="8">
        <f>+C47+C60</f>
        <v>164236046</v>
      </c>
      <c r="D62" s="8">
        <v>161139940</v>
      </c>
      <c r="E62" s="150"/>
      <c r="F62" s="8"/>
      <c r="G62" s="8"/>
    </row>
    <row r="63" spans="2:7" x14ac:dyDescent="0.25">
      <c r="B63" s="151"/>
      <c r="C63" s="8"/>
      <c r="D63" s="8"/>
      <c r="E63" s="150" t="s">
        <v>46</v>
      </c>
      <c r="F63" s="8">
        <v>981880</v>
      </c>
      <c r="G63" s="8">
        <v>981880</v>
      </c>
    </row>
    <row r="64" spans="2:7" x14ac:dyDescent="0.25">
      <c r="B64" s="151"/>
      <c r="C64" s="8"/>
      <c r="D64" s="8"/>
      <c r="E64" s="152" t="s">
        <v>47</v>
      </c>
      <c r="F64" s="8">
        <v>0</v>
      </c>
      <c r="G64" s="8">
        <v>0</v>
      </c>
    </row>
    <row r="65" spans="2:7" x14ac:dyDescent="0.25">
      <c r="B65" s="151"/>
      <c r="C65" s="8"/>
      <c r="D65" s="8"/>
      <c r="E65" s="152" t="s">
        <v>48</v>
      </c>
      <c r="F65" s="8">
        <v>981880</v>
      </c>
      <c r="G65" s="8">
        <v>981880</v>
      </c>
    </row>
    <row r="66" spans="2:7" x14ac:dyDescent="0.25">
      <c r="B66" s="151"/>
      <c r="C66" s="8"/>
      <c r="D66" s="8"/>
      <c r="E66" s="152" t="s">
        <v>49</v>
      </c>
      <c r="F66" s="8">
        <v>0</v>
      </c>
      <c r="G66" s="8">
        <v>0</v>
      </c>
    </row>
    <row r="67" spans="2:7" x14ac:dyDescent="0.25">
      <c r="B67" s="151"/>
      <c r="C67" s="8"/>
      <c r="D67" s="8"/>
      <c r="E67" s="152"/>
      <c r="F67" s="8"/>
      <c r="G67" s="8"/>
    </row>
    <row r="68" spans="2:7" ht="25.5" x14ac:dyDescent="0.25">
      <c r="B68" s="151"/>
      <c r="C68" s="8"/>
      <c r="D68" s="8"/>
      <c r="E68" s="150" t="s">
        <v>50</v>
      </c>
      <c r="F68" s="8">
        <f>SUM(F69:F73)</f>
        <v>155364693</v>
      </c>
      <c r="G68" s="8">
        <v>154882229</v>
      </c>
    </row>
    <row r="69" spans="2:7" x14ac:dyDescent="0.25">
      <c r="B69" s="151"/>
      <c r="C69" s="8"/>
      <c r="D69" s="8"/>
      <c r="E69" s="152" t="s">
        <v>51</v>
      </c>
      <c r="F69" s="8">
        <v>16774167</v>
      </c>
      <c r="G69" s="8">
        <v>20805353</v>
      </c>
    </row>
    <row r="70" spans="2:7" x14ac:dyDescent="0.25">
      <c r="B70" s="151"/>
      <c r="C70" s="8"/>
      <c r="D70" s="8"/>
      <c r="E70" s="152" t="s">
        <v>52</v>
      </c>
      <c r="F70" s="8">
        <v>103427607</v>
      </c>
      <c r="G70" s="8">
        <v>98913957</v>
      </c>
    </row>
    <row r="71" spans="2:7" x14ac:dyDescent="0.25">
      <c r="B71" s="151"/>
      <c r="C71" s="8"/>
      <c r="D71" s="8"/>
      <c r="E71" s="152" t="s">
        <v>53</v>
      </c>
      <c r="F71" s="8">
        <v>0</v>
      </c>
      <c r="G71" s="8">
        <v>0</v>
      </c>
    </row>
    <row r="72" spans="2:7" x14ac:dyDescent="0.25">
      <c r="B72" s="151"/>
      <c r="C72" s="8"/>
      <c r="D72" s="8"/>
      <c r="E72" s="152" t="s">
        <v>54</v>
      </c>
      <c r="F72" s="8">
        <v>0</v>
      </c>
      <c r="G72" s="8">
        <v>0</v>
      </c>
    </row>
    <row r="73" spans="2:7" x14ac:dyDescent="0.25">
      <c r="B73" s="151"/>
      <c r="C73" s="8"/>
      <c r="D73" s="8"/>
      <c r="E73" s="152" t="s">
        <v>55</v>
      </c>
      <c r="F73" s="8">
        <v>35162919</v>
      </c>
      <c r="G73" s="8">
        <v>35162919</v>
      </c>
    </row>
    <row r="74" spans="2:7" x14ac:dyDescent="0.25">
      <c r="B74" s="151"/>
      <c r="C74" s="8"/>
      <c r="D74" s="8"/>
      <c r="E74" s="152"/>
      <c r="F74" s="8"/>
      <c r="G74" s="8"/>
    </row>
    <row r="75" spans="2:7" ht="28.5" customHeight="1" x14ac:dyDescent="0.25">
      <c r="B75" s="151"/>
      <c r="C75" s="8"/>
      <c r="D75" s="8"/>
      <c r="E75" s="150" t="s">
        <v>56</v>
      </c>
      <c r="F75" s="8">
        <v>0</v>
      </c>
      <c r="G75" s="8">
        <v>0</v>
      </c>
    </row>
    <row r="76" spans="2:7" x14ac:dyDescent="0.25">
      <c r="B76" s="151"/>
      <c r="C76" s="8"/>
      <c r="D76" s="8"/>
      <c r="E76" s="152" t="s">
        <v>57</v>
      </c>
      <c r="F76" s="8">
        <v>0</v>
      </c>
      <c r="G76" s="8">
        <v>0</v>
      </c>
    </row>
    <row r="77" spans="2:7" x14ac:dyDescent="0.25">
      <c r="B77" s="151"/>
      <c r="C77" s="8"/>
      <c r="D77" s="8"/>
      <c r="E77" s="152" t="s">
        <v>58</v>
      </c>
      <c r="F77" s="8">
        <v>0</v>
      </c>
      <c r="G77" s="8">
        <v>0</v>
      </c>
    </row>
    <row r="78" spans="2:7" x14ac:dyDescent="0.25">
      <c r="B78" s="151"/>
      <c r="C78" s="8"/>
      <c r="D78" s="8"/>
      <c r="E78" s="152"/>
      <c r="F78" s="8"/>
      <c r="G78" s="8"/>
    </row>
    <row r="79" spans="2:7" x14ac:dyDescent="0.25">
      <c r="B79" s="151"/>
      <c r="C79" s="8"/>
      <c r="D79" s="8"/>
      <c r="E79" s="150" t="s">
        <v>59</v>
      </c>
      <c r="F79" s="8">
        <f>+F63+F68+F75</f>
        <v>156346573</v>
      </c>
      <c r="G79" s="8">
        <v>155864109</v>
      </c>
    </row>
    <row r="80" spans="2:7" x14ac:dyDescent="0.25">
      <c r="B80" s="151"/>
      <c r="C80" s="8"/>
      <c r="D80" s="8"/>
      <c r="E80" s="152"/>
      <c r="F80" s="8"/>
      <c r="G80" s="8"/>
    </row>
    <row r="81" spans="2:9" x14ac:dyDescent="0.25">
      <c r="B81" s="151"/>
      <c r="C81" s="8"/>
      <c r="D81" s="8"/>
      <c r="E81" s="150" t="s">
        <v>60</v>
      </c>
      <c r="F81" s="8">
        <f>+F59+F79</f>
        <v>164236046</v>
      </c>
      <c r="G81" s="8">
        <v>161139940</v>
      </c>
      <c r="I81" s="158"/>
    </row>
    <row r="82" spans="2:9" ht="12.75" customHeight="1" thickBot="1" x14ac:dyDescent="0.3">
      <c r="B82" s="1"/>
      <c r="C82" s="2"/>
      <c r="D82" s="2"/>
      <c r="E82" s="3"/>
      <c r="F82" s="4"/>
      <c r="G82" s="4"/>
    </row>
    <row r="90" spans="2:9" ht="15" customHeight="1" x14ac:dyDescent="0.25"/>
  </sheetData>
  <mergeCells count="4">
    <mergeCell ref="B2:G2"/>
    <mergeCell ref="B3:G3"/>
    <mergeCell ref="B4:G4"/>
    <mergeCell ref="B5:G5"/>
  </mergeCells>
  <pageMargins left="0.51181102362204722" right="0.31496062992125984" top="0.55118110236220474" bottom="0.35433070866141736" header="0.31496062992125984" footer="0.31496062992125984"/>
  <pageSetup scale="50" orientation="portrait" r:id="rId1"/>
  <ignoredErrors>
    <ignoredError sqref="C25 F9" formulaRange="1"/>
  </ignoredErrors>
  <drawing r:id="rId2"/>
  <legacyDrawing r:id="rId3"/>
  <oleObjects>
    <mc:AlternateContent xmlns:mc="http://schemas.openxmlformats.org/markup-compatibility/2006">
      <mc:Choice Requires="x14">
        <oleObject progId="Excel.Sheet.12" shapeId="2049" r:id="rId4">
          <objectPr defaultSize="0" autoPict="0" r:id="rId5">
            <anchor moveWithCells="1" sizeWithCells="1">
              <from>
                <xdr:col>1</xdr:col>
                <xdr:colOff>57150</xdr:colOff>
                <xdr:row>83</xdr:row>
                <xdr:rowOff>19050</xdr:rowOff>
              </from>
              <to>
                <xdr:col>6</xdr:col>
                <xdr:colOff>838200</xdr:colOff>
                <xdr:row>89</xdr:row>
                <xdr:rowOff>123825</xdr:rowOff>
              </to>
            </anchor>
          </objectPr>
        </oleObject>
      </mc:Choice>
      <mc:Fallback>
        <oleObject progId="Excel.Sheet.12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F34BB-5646-4331-898F-475C18BCEF7E}">
  <sheetPr>
    <pageSetUpPr fitToPage="1"/>
  </sheetPr>
  <dimension ref="B1:I53"/>
  <sheetViews>
    <sheetView workbookViewId="0">
      <selection activeCell="D18" sqref="D18"/>
    </sheetView>
  </sheetViews>
  <sheetFormatPr baseColWidth="10" defaultRowHeight="15" x14ac:dyDescent="0.25"/>
  <cols>
    <col min="1" max="1" width="3.85546875" customWidth="1"/>
    <col min="2" max="2" width="49.140625" customWidth="1"/>
    <col min="3" max="3" width="12.85546875" customWidth="1"/>
    <col min="4" max="4" width="13.28515625" customWidth="1"/>
    <col min="5" max="5" width="15" customWidth="1"/>
    <col min="6" max="6" width="16.5703125" customWidth="1"/>
    <col min="7" max="7" width="13.42578125" customWidth="1"/>
    <col min="8" max="8" width="14" customWidth="1"/>
    <col min="9" max="9" width="15" customWidth="1"/>
  </cols>
  <sheetData>
    <row r="1" spans="2:9" ht="15.75" thickBot="1" x14ac:dyDescent="0.3"/>
    <row r="2" spans="2:9" ht="15.75" thickBot="1" x14ac:dyDescent="0.3">
      <c r="B2" s="171" t="s">
        <v>81</v>
      </c>
      <c r="C2" s="172"/>
      <c r="D2" s="172"/>
      <c r="E2" s="172"/>
      <c r="F2" s="172"/>
      <c r="G2" s="172"/>
      <c r="H2" s="172"/>
      <c r="I2" s="173"/>
    </row>
    <row r="3" spans="2:9" ht="15.75" thickBot="1" x14ac:dyDescent="0.3">
      <c r="B3" s="174" t="s">
        <v>143</v>
      </c>
      <c r="C3" s="175"/>
      <c r="D3" s="175"/>
      <c r="E3" s="175"/>
      <c r="F3" s="175"/>
      <c r="G3" s="175"/>
      <c r="H3" s="175"/>
      <c r="I3" s="176"/>
    </row>
    <row r="4" spans="2:9" ht="15.75" thickBot="1" x14ac:dyDescent="0.3">
      <c r="B4" s="174" t="s">
        <v>444</v>
      </c>
      <c r="C4" s="175"/>
      <c r="D4" s="175"/>
      <c r="E4" s="175"/>
      <c r="F4" s="175"/>
      <c r="G4" s="175"/>
      <c r="H4" s="175"/>
      <c r="I4" s="176"/>
    </row>
    <row r="5" spans="2:9" ht="15.75" thickBot="1" x14ac:dyDescent="0.3">
      <c r="B5" s="174" t="s">
        <v>1</v>
      </c>
      <c r="C5" s="175"/>
      <c r="D5" s="175"/>
      <c r="E5" s="175"/>
      <c r="F5" s="175"/>
      <c r="G5" s="175"/>
      <c r="H5" s="175"/>
      <c r="I5" s="176"/>
    </row>
    <row r="6" spans="2:9" ht="76.5" x14ac:dyDescent="0.25">
      <c r="B6" s="26" t="s">
        <v>144</v>
      </c>
      <c r="C6" s="26" t="s">
        <v>145</v>
      </c>
      <c r="D6" s="26" t="s">
        <v>146</v>
      </c>
      <c r="E6" s="26" t="s">
        <v>147</v>
      </c>
      <c r="F6" s="26" t="s">
        <v>148</v>
      </c>
      <c r="G6" s="26" t="s">
        <v>149</v>
      </c>
      <c r="H6" s="26" t="s">
        <v>150</v>
      </c>
      <c r="I6" s="26" t="s">
        <v>151</v>
      </c>
    </row>
    <row r="7" spans="2:9" ht="15.75" thickBot="1" x14ac:dyDescent="0.3">
      <c r="B7" s="27" t="s">
        <v>152</v>
      </c>
      <c r="C7" s="27" t="s">
        <v>153</v>
      </c>
      <c r="D7" s="27" t="s">
        <v>154</v>
      </c>
      <c r="E7" s="27" t="s">
        <v>155</v>
      </c>
      <c r="F7" s="27" t="s">
        <v>156</v>
      </c>
      <c r="G7" s="27" t="s">
        <v>157</v>
      </c>
      <c r="H7" s="27" t="s">
        <v>158</v>
      </c>
      <c r="I7" s="27" t="s">
        <v>159</v>
      </c>
    </row>
    <row r="8" spans="2:9" x14ac:dyDescent="0.25">
      <c r="B8" s="5" t="s">
        <v>160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</row>
    <row r="9" spans="2:9" x14ac:dyDescent="0.25">
      <c r="B9" s="5" t="s">
        <v>161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</row>
    <row r="10" spans="2:9" x14ac:dyDescent="0.25">
      <c r="B10" s="7" t="s">
        <v>162</v>
      </c>
      <c r="C10" s="6">
        <v>0</v>
      </c>
      <c r="D10" s="6">
        <v>0</v>
      </c>
      <c r="E10" s="6">
        <v>0</v>
      </c>
      <c r="F10" s="6"/>
      <c r="G10" s="8">
        <v>0</v>
      </c>
      <c r="H10" s="6">
        <v>0</v>
      </c>
      <c r="I10" s="6">
        <v>0</v>
      </c>
    </row>
    <row r="11" spans="2:9" x14ac:dyDescent="0.25">
      <c r="B11" s="7" t="s">
        <v>163</v>
      </c>
      <c r="C11" s="8">
        <v>0</v>
      </c>
      <c r="D11" s="8">
        <v>0</v>
      </c>
      <c r="E11" s="8">
        <v>0</v>
      </c>
      <c r="F11" s="8"/>
      <c r="G11" s="8">
        <v>0</v>
      </c>
      <c r="H11" s="8">
        <v>0</v>
      </c>
      <c r="I11" s="8">
        <v>0</v>
      </c>
    </row>
    <row r="12" spans="2:9" x14ac:dyDescent="0.25">
      <c r="B12" s="7" t="s">
        <v>164</v>
      </c>
      <c r="C12" s="8">
        <v>0</v>
      </c>
      <c r="D12" s="8">
        <v>0</v>
      </c>
      <c r="E12" s="8">
        <v>0</v>
      </c>
      <c r="F12" s="8"/>
      <c r="G12" s="8">
        <v>0</v>
      </c>
      <c r="H12" s="8">
        <v>0</v>
      </c>
      <c r="I12" s="8">
        <v>0</v>
      </c>
    </row>
    <row r="13" spans="2:9" x14ac:dyDescent="0.25">
      <c r="B13" s="5" t="s">
        <v>165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</row>
    <row r="14" spans="2:9" x14ac:dyDescent="0.25">
      <c r="B14" s="7" t="s">
        <v>166</v>
      </c>
      <c r="C14" s="6">
        <v>0</v>
      </c>
      <c r="D14" s="6">
        <v>0</v>
      </c>
      <c r="E14" s="6">
        <v>0</v>
      </c>
      <c r="F14" s="6"/>
      <c r="G14" s="8">
        <v>0</v>
      </c>
      <c r="H14" s="6">
        <v>0</v>
      </c>
      <c r="I14" s="6">
        <v>0</v>
      </c>
    </row>
    <row r="15" spans="2:9" x14ac:dyDescent="0.25">
      <c r="B15" s="7" t="s">
        <v>167</v>
      </c>
      <c r="C15" s="8">
        <v>0</v>
      </c>
      <c r="D15" s="8">
        <v>0</v>
      </c>
      <c r="E15" s="8">
        <v>0</v>
      </c>
      <c r="F15" s="8"/>
      <c r="G15" s="8">
        <v>0</v>
      </c>
      <c r="H15" s="8">
        <v>0</v>
      </c>
      <c r="I15" s="8">
        <v>0</v>
      </c>
    </row>
    <row r="16" spans="2:9" x14ac:dyDescent="0.25">
      <c r="B16" s="7" t="s">
        <v>168</v>
      </c>
      <c r="C16" s="8">
        <v>0</v>
      </c>
      <c r="D16" s="8">
        <v>0</v>
      </c>
      <c r="E16" s="8">
        <v>0</v>
      </c>
      <c r="F16" s="8"/>
      <c r="G16" s="8">
        <v>0</v>
      </c>
      <c r="H16" s="8">
        <v>0</v>
      </c>
      <c r="I16" s="8">
        <v>0</v>
      </c>
    </row>
    <row r="17" spans="2:9" x14ac:dyDescent="0.25">
      <c r="B17" s="5" t="s">
        <v>169</v>
      </c>
      <c r="C17" s="6">
        <v>5275831.0599999996</v>
      </c>
      <c r="D17" s="9">
        <f>28723801+23650801+29814337+56678486.48-1</f>
        <v>138867424.47999999</v>
      </c>
      <c r="E17" s="9">
        <f>31211452+22787721+30452982+51801627.67</f>
        <v>136253782.67000002</v>
      </c>
      <c r="F17" s="9"/>
      <c r="G17" s="8">
        <f>+C17+D17-E17</f>
        <v>7889472.869999975</v>
      </c>
      <c r="H17" s="9"/>
      <c r="I17" s="9"/>
    </row>
    <row r="18" spans="2:9" x14ac:dyDescent="0.25">
      <c r="B18" s="10"/>
      <c r="C18" s="8"/>
      <c r="D18" s="8"/>
      <c r="E18" s="8"/>
      <c r="F18" s="8"/>
      <c r="G18" s="8"/>
      <c r="H18" s="8"/>
      <c r="I18" s="8"/>
    </row>
    <row r="19" spans="2:9" x14ac:dyDescent="0.25">
      <c r="B19" s="11" t="s">
        <v>170</v>
      </c>
      <c r="C19" s="6">
        <v>5275831.0599999996</v>
      </c>
      <c r="D19" s="9">
        <f>+D17</f>
        <v>138867424.47999999</v>
      </c>
      <c r="E19" s="9">
        <f>+E17</f>
        <v>136253782.67000002</v>
      </c>
      <c r="F19" s="6">
        <v>0</v>
      </c>
      <c r="G19" s="6">
        <f>+C19+D19-E19</f>
        <v>7889472.869999975</v>
      </c>
      <c r="H19" s="6">
        <v>0</v>
      </c>
      <c r="I19" s="6">
        <v>0</v>
      </c>
    </row>
    <row r="20" spans="2:9" x14ac:dyDescent="0.25">
      <c r="B20" s="5"/>
      <c r="C20" s="6"/>
      <c r="D20" s="6"/>
      <c r="E20" s="6"/>
      <c r="F20" s="6"/>
      <c r="G20" s="6"/>
      <c r="H20" s="6"/>
      <c r="I20" s="6"/>
    </row>
    <row r="21" spans="2:9" x14ac:dyDescent="0.25">
      <c r="B21" s="5" t="s">
        <v>171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</row>
    <row r="22" spans="2:9" x14ac:dyDescent="0.25">
      <c r="B22" s="10" t="s">
        <v>172</v>
      </c>
      <c r="C22" s="8"/>
      <c r="D22" s="8"/>
      <c r="E22" s="8"/>
      <c r="F22" s="8"/>
      <c r="G22" s="8">
        <v>0</v>
      </c>
      <c r="H22" s="8"/>
      <c r="I22" s="8"/>
    </row>
    <row r="23" spans="2:9" x14ac:dyDescent="0.25">
      <c r="B23" s="10" t="s">
        <v>173</v>
      </c>
      <c r="C23" s="8"/>
      <c r="D23" s="8"/>
      <c r="E23" s="8"/>
      <c r="F23" s="8"/>
      <c r="G23" s="8">
        <v>0</v>
      </c>
      <c r="H23" s="8"/>
      <c r="I23" s="8"/>
    </row>
    <row r="24" spans="2:9" x14ac:dyDescent="0.25">
      <c r="B24" s="10" t="s">
        <v>174</v>
      </c>
      <c r="C24" s="8"/>
      <c r="D24" s="8"/>
      <c r="E24" s="8"/>
      <c r="F24" s="8"/>
      <c r="G24" s="8">
        <v>0</v>
      </c>
      <c r="H24" s="8"/>
      <c r="I24" s="8"/>
    </row>
    <row r="25" spans="2:9" x14ac:dyDescent="0.25">
      <c r="B25" s="13"/>
      <c r="C25" s="12"/>
      <c r="D25" s="12"/>
      <c r="E25" s="12"/>
      <c r="F25" s="12"/>
      <c r="G25" s="12"/>
      <c r="H25" s="12"/>
      <c r="I25" s="12"/>
    </row>
    <row r="26" spans="2:9" ht="25.5" x14ac:dyDescent="0.25">
      <c r="B26" s="11" t="s">
        <v>175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</row>
    <row r="27" spans="2:9" x14ac:dyDescent="0.25">
      <c r="B27" s="10" t="s">
        <v>176</v>
      </c>
      <c r="C27" s="8"/>
      <c r="D27" s="8"/>
      <c r="E27" s="8"/>
      <c r="F27" s="8"/>
      <c r="G27" s="8">
        <v>0</v>
      </c>
      <c r="H27" s="8"/>
      <c r="I27" s="8"/>
    </row>
    <row r="28" spans="2:9" x14ac:dyDescent="0.25">
      <c r="B28" s="10" t="s">
        <v>177</v>
      </c>
      <c r="C28" s="8"/>
      <c r="D28" s="8"/>
      <c r="E28" s="8"/>
      <c r="F28" s="8"/>
      <c r="G28" s="8">
        <v>0</v>
      </c>
      <c r="H28" s="8"/>
      <c r="I28" s="8"/>
    </row>
    <row r="29" spans="2:9" x14ac:dyDescent="0.25">
      <c r="B29" s="10" t="s">
        <v>178</v>
      </c>
      <c r="C29" s="8"/>
      <c r="D29" s="8"/>
      <c r="E29" s="8"/>
      <c r="F29" s="8"/>
      <c r="G29" s="8">
        <v>0</v>
      </c>
      <c r="H29" s="8"/>
      <c r="I29" s="8"/>
    </row>
    <row r="30" spans="2:9" ht="15.75" thickBot="1" x14ac:dyDescent="0.3">
      <c r="B30" s="14"/>
      <c r="C30" s="15"/>
      <c r="D30" s="15"/>
      <c r="E30" s="15"/>
      <c r="F30" s="15"/>
      <c r="G30" s="15"/>
      <c r="H30" s="15"/>
      <c r="I30" s="15"/>
    </row>
    <row r="31" spans="2:9" s="25" customFormat="1" ht="54.75" customHeight="1" x14ac:dyDescent="0.25">
      <c r="B31" s="179" t="s">
        <v>179</v>
      </c>
      <c r="C31" s="179"/>
      <c r="D31" s="179"/>
      <c r="E31" s="179"/>
      <c r="F31" s="179"/>
      <c r="G31" s="179"/>
      <c r="H31" s="179"/>
      <c r="I31" s="179"/>
    </row>
    <row r="32" spans="2:9" ht="24.75" customHeight="1" x14ac:dyDescent="0.25">
      <c r="B32" s="16" t="s">
        <v>180</v>
      </c>
      <c r="C32" s="17"/>
      <c r="D32" s="18"/>
      <c r="E32" s="18"/>
      <c r="F32" s="18"/>
      <c r="G32" s="18"/>
      <c r="H32" s="18"/>
      <c r="I32" s="18"/>
    </row>
    <row r="33" spans="2:9" ht="15.75" thickBot="1" x14ac:dyDescent="0.3">
      <c r="B33" s="19"/>
      <c r="C33" s="17"/>
      <c r="D33" s="17"/>
      <c r="E33" s="17"/>
      <c r="F33" s="17"/>
      <c r="G33" s="17"/>
      <c r="H33" s="17"/>
      <c r="I33" s="17"/>
    </row>
    <row r="34" spans="2:9" ht="21.75" customHeight="1" x14ac:dyDescent="0.25">
      <c r="B34" s="177" t="s">
        <v>181</v>
      </c>
      <c r="C34" s="177" t="s">
        <v>182</v>
      </c>
      <c r="D34" s="177" t="s">
        <v>183</v>
      </c>
      <c r="E34" s="20" t="s">
        <v>184</v>
      </c>
      <c r="F34" s="177" t="s">
        <v>185</v>
      </c>
      <c r="G34" s="20" t="s">
        <v>186</v>
      </c>
      <c r="H34" s="17"/>
      <c r="I34" s="17"/>
    </row>
    <row r="35" spans="2:9" ht="25.5" customHeight="1" thickBot="1" x14ac:dyDescent="0.3">
      <c r="B35" s="178"/>
      <c r="C35" s="178"/>
      <c r="D35" s="178"/>
      <c r="E35" s="21" t="s">
        <v>187</v>
      </c>
      <c r="F35" s="178"/>
      <c r="G35" s="21" t="s">
        <v>188</v>
      </c>
      <c r="H35" s="17"/>
      <c r="I35" s="17"/>
    </row>
    <row r="36" spans="2:9" x14ac:dyDescent="0.25">
      <c r="B36" s="22" t="s">
        <v>189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17"/>
      <c r="I36" s="17"/>
    </row>
    <row r="37" spans="2:9" x14ac:dyDescent="0.25">
      <c r="B37" s="10" t="s">
        <v>190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17"/>
      <c r="I37" s="17"/>
    </row>
    <row r="38" spans="2:9" x14ac:dyDescent="0.25">
      <c r="B38" s="10" t="s">
        <v>191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17"/>
      <c r="I38" s="17"/>
    </row>
    <row r="39" spans="2:9" ht="15.75" thickBot="1" x14ac:dyDescent="0.3">
      <c r="B39" s="23" t="s">
        <v>192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17"/>
      <c r="I39" s="17"/>
    </row>
    <row r="40" spans="2:9" x14ac:dyDescent="0.25">
      <c r="B40" s="74"/>
      <c r="C40" s="74"/>
      <c r="D40" s="74"/>
      <c r="E40" s="74"/>
      <c r="F40" s="74"/>
      <c r="G40" s="74"/>
      <c r="H40" s="74"/>
      <c r="I40" s="74"/>
    </row>
    <row r="41" spans="2:9" x14ac:dyDescent="0.25">
      <c r="B41" s="74"/>
      <c r="C41" s="74"/>
      <c r="D41" s="74"/>
      <c r="E41" s="74"/>
      <c r="F41" s="74"/>
      <c r="G41" s="74"/>
      <c r="H41" s="74"/>
      <c r="I41" s="74"/>
    </row>
    <row r="42" spans="2:9" x14ac:dyDescent="0.25">
      <c r="B42" s="74"/>
      <c r="C42" s="74"/>
      <c r="D42" s="74"/>
      <c r="E42" s="74"/>
      <c r="F42" s="74"/>
      <c r="G42" s="74"/>
      <c r="H42" s="74"/>
      <c r="I42" s="74"/>
    </row>
    <row r="43" spans="2:9" x14ac:dyDescent="0.25">
      <c r="B43" s="74"/>
      <c r="C43" s="74"/>
      <c r="D43" s="74"/>
      <c r="E43" s="74"/>
      <c r="F43" s="74"/>
      <c r="G43" s="74"/>
      <c r="H43" s="74"/>
      <c r="I43" s="74"/>
    </row>
    <row r="44" spans="2:9" x14ac:dyDescent="0.25">
      <c r="B44" s="74"/>
      <c r="C44" s="74"/>
      <c r="D44" s="74"/>
      <c r="E44" s="74"/>
      <c r="F44" s="74"/>
      <c r="G44" s="74"/>
      <c r="H44" s="74"/>
      <c r="I44" s="74"/>
    </row>
    <row r="45" spans="2:9" x14ac:dyDescent="0.25">
      <c r="B45" s="74"/>
      <c r="C45" s="74"/>
      <c r="D45" s="74"/>
      <c r="E45" s="74"/>
      <c r="F45" s="74"/>
      <c r="G45" s="74"/>
      <c r="H45" s="74"/>
      <c r="I45" s="74"/>
    </row>
    <row r="46" spans="2:9" x14ac:dyDescent="0.25">
      <c r="B46" s="74"/>
      <c r="C46" s="74"/>
      <c r="D46" s="74"/>
      <c r="E46" s="74"/>
      <c r="F46" s="74"/>
      <c r="G46" s="74"/>
      <c r="H46" s="74"/>
      <c r="I46" s="74"/>
    </row>
    <row r="47" spans="2:9" x14ac:dyDescent="0.25">
      <c r="B47" s="74"/>
      <c r="C47" s="74"/>
      <c r="D47" s="74"/>
      <c r="E47" s="74"/>
      <c r="F47" s="74"/>
      <c r="G47" s="74"/>
      <c r="H47" s="74"/>
      <c r="I47" s="74"/>
    </row>
    <row r="48" spans="2:9" x14ac:dyDescent="0.25">
      <c r="B48" s="74"/>
      <c r="C48" s="74"/>
      <c r="D48" s="74"/>
      <c r="E48" s="74"/>
      <c r="F48" s="74"/>
      <c r="G48" s="74"/>
      <c r="H48" s="74"/>
      <c r="I48" s="74"/>
    </row>
    <row r="49" spans="2:9" x14ac:dyDescent="0.25">
      <c r="B49" s="74"/>
      <c r="C49" s="74"/>
      <c r="D49" s="74"/>
      <c r="E49" s="74"/>
      <c r="F49" s="74"/>
      <c r="G49" s="74"/>
      <c r="H49" s="74"/>
      <c r="I49" s="74"/>
    </row>
    <row r="50" spans="2:9" x14ac:dyDescent="0.25">
      <c r="B50" s="74"/>
      <c r="C50" s="74"/>
      <c r="D50" s="74"/>
      <c r="E50" s="74"/>
      <c r="F50" s="74"/>
      <c r="G50" s="74"/>
      <c r="H50" s="74"/>
      <c r="I50" s="74"/>
    </row>
    <row r="51" spans="2:9" x14ac:dyDescent="0.25">
      <c r="B51" s="74"/>
      <c r="C51" s="74"/>
      <c r="D51" s="74"/>
      <c r="E51" s="74"/>
      <c r="F51" s="74"/>
      <c r="G51" s="74"/>
      <c r="H51" s="74"/>
      <c r="I51" s="74"/>
    </row>
    <row r="52" spans="2:9" x14ac:dyDescent="0.25">
      <c r="B52" s="74"/>
      <c r="C52" s="74"/>
      <c r="D52" s="74"/>
      <c r="E52" s="74"/>
      <c r="F52" s="74"/>
      <c r="G52" s="74"/>
      <c r="H52" s="74"/>
      <c r="I52" s="74"/>
    </row>
    <row r="53" spans="2:9" x14ac:dyDescent="0.25">
      <c r="B53" s="74"/>
      <c r="C53" s="74"/>
      <c r="D53" s="74"/>
      <c r="E53" s="74"/>
      <c r="F53" s="74"/>
      <c r="G53" s="74"/>
      <c r="H53" s="74"/>
      <c r="I53" s="74"/>
    </row>
  </sheetData>
  <mergeCells count="9">
    <mergeCell ref="B2:I2"/>
    <mergeCell ref="B3:I3"/>
    <mergeCell ref="B4:I4"/>
    <mergeCell ref="B5:I5"/>
    <mergeCell ref="B34:B35"/>
    <mergeCell ref="C34:C35"/>
    <mergeCell ref="D34:D35"/>
    <mergeCell ref="F34:F35"/>
    <mergeCell ref="B31:I31"/>
  </mergeCells>
  <pageMargins left="0.70866141732283472" right="0.70866141732283472" top="0.74803149606299213" bottom="0.74803149606299213" header="0.31496062992125984" footer="0.31496062992125984"/>
  <pageSetup scale="60" orientation="portrait" horizontalDpi="4294967293" r:id="rId1"/>
  <drawing r:id="rId2"/>
  <legacyDrawing r:id="rId3"/>
  <oleObjects>
    <mc:AlternateContent xmlns:mc="http://schemas.openxmlformats.org/markup-compatibility/2006">
      <mc:Choice Requires="x14">
        <oleObject progId="Excel.Sheet.12" shapeId="3074" r:id="rId4">
          <objectPr defaultSize="0" autoPict="0" r:id="rId5">
            <anchor moveWithCells="1" sizeWithCells="1">
              <from>
                <xdr:col>0</xdr:col>
                <xdr:colOff>257175</xdr:colOff>
                <xdr:row>44</xdr:row>
                <xdr:rowOff>0</xdr:rowOff>
              </from>
              <to>
                <xdr:col>8</xdr:col>
                <xdr:colOff>990600</xdr:colOff>
                <xdr:row>51</xdr:row>
                <xdr:rowOff>19050</xdr:rowOff>
              </to>
            </anchor>
          </objectPr>
        </oleObject>
      </mc:Choice>
      <mc:Fallback>
        <oleObject progId="Excel.Sheet.12" shapeId="3074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A98BD-7E8C-493D-AE80-B5DBA655640F}">
  <sheetPr>
    <pageSetUpPr fitToPage="1"/>
  </sheetPr>
  <dimension ref="A1:K20"/>
  <sheetViews>
    <sheetView workbookViewId="0">
      <selection activeCell="K6" sqref="K6"/>
    </sheetView>
  </sheetViews>
  <sheetFormatPr baseColWidth="10" defaultRowHeight="15" x14ac:dyDescent="0.25"/>
  <cols>
    <col min="1" max="1" width="29.42578125" customWidth="1"/>
    <col min="2" max="2" width="9.140625" customWidth="1"/>
    <col min="3" max="3" width="11" customWidth="1"/>
    <col min="4" max="4" width="11.140625" customWidth="1"/>
    <col min="5" max="5" width="10" customWidth="1"/>
    <col min="6" max="6" width="8.28515625" customWidth="1"/>
    <col min="7" max="7" width="11.5703125" customWidth="1"/>
    <col min="8" max="8" width="14" customWidth="1"/>
    <col min="9" max="9" width="11.7109375" customWidth="1"/>
    <col min="10" max="10" width="13.28515625" customWidth="1"/>
    <col min="11" max="11" width="12.5703125" customWidth="1"/>
  </cols>
  <sheetData>
    <row r="1" spans="1:11" ht="15.75" thickBot="1" x14ac:dyDescent="0.3">
      <c r="A1" s="183" t="s">
        <v>81</v>
      </c>
      <c r="B1" s="184"/>
      <c r="C1" s="184"/>
      <c r="D1" s="184"/>
      <c r="E1" s="184"/>
      <c r="F1" s="184"/>
      <c r="G1" s="184"/>
      <c r="H1" s="184"/>
      <c r="I1" s="184"/>
      <c r="J1" s="184"/>
      <c r="K1" s="185"/>
    </row>
    <row r="2" spans="1:11" ht="15.75" thickBot="1" x14ac:dyDescent="0.3">
      <c r="A2" s="180" t="s">
        <v>61</v>
      </c>
      <c r="B2" s="181"/>
      <c r="C2" s="181"/>
      <c r="D2" s="181"/>
      <c r="E2" s="181"/>
      <c r="F2" s="181"/>
      <c r="G2" s="181"/>
      <c r="H2" s="181"/>
      <c r="I2" s="181"/>
      <c r="J2" s="181"/>
      <c r="K2" s="182"/>
    </row>
    <row r="3" spans="1:11" ht="15.75" thickBot="1" x14ac:dyDescent="0.3">
      <c r="A3" s="180" t="s">
        <v>445</v>
      </c>
      <c r="B3" s="181"/>
      <c r="C3" s="181"/>
      <c r="D3" s="181"/>
      <c r="E3" s="181"/>
      <c r="F3" s="181"/>
      <c r="G3" s="181"/>
      <c r="H3" s="181"/>
      <c r="I3" s="181"/>
      <c r="J3" s="181"/>
      <c r="K3" s="182"/>
    </row>
    <row r="4" spans="1:11" ht="15.75" thickBot="1" x14ac:dyDescent="0.3">
      <c r="A4" s="180" t="s">
        <v>1</v>
      </c>
      <c r="B4" s="181"/>
      <c r="C4" s="181"/>
      <c r="D4" s="181"/>
      <c r="E4" s="181"/>
      <c r="F4" s="181"/>
      <c r="G4" s="181"/>
      <c r="H4" s="181"/>
      <c r="I4" s="181"/>
      <c r="J4" s="181"/>
      <c r="K4" s="182"/>
    </row>
    <row r="5" spans="1:11" ht="102" thickBot="1" x14ac:dyDescent="0.3">
      <c r="A5" s="32" t="s">
        <v>62</v>
      </c>
      <c r="B5" s="33" t="s">
        <v>63</v>
      </c>
      <c r="C5" s="33" t="s">
        <v>64</v>
      </c>
      <c r="D5" s="33" t="s">
        <v>65</v>
      </c>
      <c r="E5" s="33" t="s">
        <v>66</v>
      </c>
      <c r="F5" s="33" t="s">
        <v>67</v>
      </c>
      <c r="G5" s="33" t="s">
        <v>68</v>
      </c>
      <c r="H5" s="33" t="s">
        <v>69</v>
      </c>
      <c r="I5" s="33" t="s">
        <v>447</v>
      </c>
      <c r="J5" s="33" t="s">
        <v>448</v>
      </c>
      <c r="K5" s="33" t="s">
        <v>449</v>
      </c>
    </row>
    <row r="6" spans="1:11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1" ht="22.5" x14ac:dyDescent="0.25">
      <c r="A7" s="36" t="s">
        <v>70</v>
      </c>
      <c r="B7" s="37"/>
      <c r="C7" s="37"/>
      <c r="D7" s="37"/>
      <c r="E7" s="38">
        <v>0</v>
      </c>
      <c r="F7" s="38"/>
      <c r="G7" s="38">
        <v>0</v>
      </c>
      <c r="H7" s="38">
        <v>0</v>
      </c>
      <c r="I7" s="38">
        <v>0</v>
      </c>
      <c r="J7" s="38">
        <v>0</v>
      </c>
      <c r="K7" s="38">
        <v>0</v>
      </c>
    </row>
    <row r="8" spans="1:11" x14ac:dyDescent="0.25">
      <c r="A8" s="39" t="s">
        <v>71</v>
      </c>
      <c r="B8" s="37"/>
      <c r="C8" s="37"/>
      <c r="D8" s="37"/>
      <c r="E8" s="38">
        <v>0</v>
      </c>
      <c r="F8" s="38"/>
      <c r="G8" s="38">
        <v>0</v>
      </c>
      <c r="H8" s="38">
        <v>0</v>
      </c>
      <c r="I8" s="38">
        <v>0</v>
      </c>
      <c r="J8" s="38">
        <v>0</v>
      </c>
      <c r="K8" s="38">
        <v>0</v>
      </c>
    </row>
    <row r="9" spans="1:11" x14ac:dyDescent="0.25">
      <c r="A9" s="39" t="s">
        <v>72</v>
      </c>
      <c r="B9" s="37"/>
      <c r="C9" s="37"/>
      <c r="D9" s="37"/>
      <c r="E9" s="38">
        <v>0</v>
      </c>
      <c r="F9" s="38"/>
      <c r="G9" s="38">
        <v>0</v>
      </c>
      <c r="H9" s="38">
        <v>0</v>
      </c>
      <c r="I9" s="38">
        <v>0</v>
      </c>
      <c r="J9" s="38">
        <v>0</v>
      </c>
      <c r="K9" s="38">
        <v>0</v>
      </c>
    </row>
    <row r="10" spans="1:11" x14ac:dyDescent="0.25">
      <c r="A10" s="39" t="s">
        <v>73</v>
      </c>
      <c r="B10" s="37"/>
      <c r="C10" s="37"/>
      <c r="D10" s="37"/>
      <c r="E10" s="38">
        <v>0</v>
      </c>
      <c r="F10" s="38"/>
      <c r="G10" s="38">
        <v>0</v>
      </c>
      <c r="H10" s="38">
        <v>0</v>
      </c>
      <c r="I10" s="38">
        <v>0</v>
      </c>
      <c r="J10" s="38">
        <v>0</v>
      </c>
      <c r="K10" s="38">
        <v>0</v>
      </c>
    </row>
    <row r="11" spans="1:11" x14ac:dyDescent="0.25">
      <c r="A11" s="39" t="s">
        <v>74</v>
      </c>
      <c r="B11" s="37"/>
      <c r="C11" s="37"/>
      <c r="D11" s="37"/>
      <c r="E11" s="38">
        <v>0</v>
      </c>
      <c r="F11" s="38"/>
      <c r="G11" s="38">
        <v>0</v>
      </c>
      <c r="H11" s="38">
        <v>0</v>
      </c>
      <c r="I11" s="38">
        <v>0</v>
      </c>
      <c r="J11" s="38">
        <v>0</v>
      </c>
      <c r="K11" s="38">
        <v>0</v>
      </c>
    </row>
    <row r="12" spans="1:11" x14ac:dyDescent="0.25">
      <c r="A12" s="40"/>
      <c r="B12" s="37"/>
      <c r="C12" s="37"/>
      <c r="D12" s="37"/>
      <c r="E12" s="38"/>
      <c r="F12" s="38"/>
      <c r="G12" s="38"/>
      <c r="H12" s="38"/>
      <c r="I12" s="38"/>
      <c r="J12" s="38"/>
      <c r="K12" s="38"/>
    </row>
    <row r="13" spans="1:11" ht="22.5" x14ac:dyDescent="0.25">
      <c r="A13" s="36" t="s">
        <v>75</v>
      </c>
      <c r="B13" s="37"/>
      <c r="C13" s="37"/>
      <c r="D13" s="37"/>
      <c r="E13" s="38">
        <v>0</v>
      </c>
      <c r="F13" s="38"/>
      <c r="G13" s="38">
        <v>0</v>
      </c>
      <c r="H13" s="38">
        <v>0</v>
      </c>
      <c r="I13" s="38">
        <v>0</v>
      </c>
      <c r="J13" s="38">
        <v>0</v>
      </c>
      <c r="K13" s="38">
        <v>0</v>
      </c>
    </row>
    <row r="14" spans="1:11" x14ac:dyDescent="0.25">
      <c r="A14" s="39" t="s">
        <v>76</v>
      </c>
      <c r="B14" s="37"/>
      <c r="C14" s="37"/>
      <c r="D14" s="37"/>
      <c r="E14" s="38">
        <v>0</v>
      </c>
      <c r="F14" s="38"/>
      <c r="G14" s="38">
        <v>0</v>
      </c>
      <c r="H14" s="38">
        <v>0</v>
      </c>
      <c r="I14" s="38">
        <v>0</v>
      </c>
      <c r="J14" s="38">
        <v>0</v>
      </c>
      <c r="K14" s="38">
        <v>0</v>
      </c>
    </row>
    <row r="15" spans="1:11" x14ac:dyDescent="0.25">
      <c r="A15" s="39" t="s">
        <v>77</v>
      </c>
      <c r="B15" s="37"/>
      <c r="C15" s="37"/>
      <c r="D15" s="37"/>
      <c r="E15" s="38">
        <v>0</v>
      </c>
      <c r="F15" s="38"/>
      <c r="G15" s="38">
        <v>0</v>
      </c>
      <c r="H15" s="38">
        <v>0</v>
      </c>
      <c r="I15" s="38">
        <v>0</v>
      </c>
      <c r="J15" s="38">
        <v>0</v>
      </c>
      <c r="K15" s="38">
        <v>0</v>
      </c>
    </row>
    <row r="16" spans="1:11" x14ac:dyDescent="0.25">
      <c r="A16" s="39" t="s">
        <v>78</v>
      </c>
      <c r="B16" s="37"/>
      <c r="C16" s="37"/>
      <c r="D16" s="37"/>
      <c r="E16" s="38">
        <v>0</v>
      </c>
      <c r="F16" s="38"/>
      <c r="G16" s="38">
        <v>0</v>
      </c>
      <c r="H16" s="38">
        <v>0</v>
      </c>
      <c r="I16" s="38">
        <v>0</v>
      </c>
      <c r="J16" s="38">
        <v>0</v>
      </c>
      <c r="K16" s="38">
        <v>0</v>
      </c>
    </row>
    <row r="17" spans="1:11" x14ac:dyDescent="0.25">
      <c r="A17" s="39" t="s">
        <v>79</v>
      </c>
      <c r="B17" s="37"/>
      <c r="C17" s="37"/>
      <c r="D17" s="37"/>
      <c r="E17" s="38">
        <v>0</v>
      </c>
      <c r="F17" s="38"/>
      <c r="G17" s="38">
        <v>0</v>
      </c>
      <c r="H17" s="38">
        <v>0</v>
      </c>
      <c r="I17" s="38">
        <v>0</v>
      </c>
      <c r="J17" s="38">
        <v>0</v>
      </c>
      <c r="K17" s="38">
        <v>0</v>
      </c>
    </row>
    <row r="18" spans="1:11" x14ac:dyDescent="0.25">
      <c r="A18" s="40"/>
      <c r="B18" s="37"/>
      <c r="C18" s="37"/>
      <c r="D18" s="37"/>
      <c r="E18" s="38"/>
      <c r="F18" s="38"/>
      <c r="G18" s="38"/>
      <c r="H18" s="38"/>
      <c r="I18" s="38"/>
      <c r="J18" s="38"/>
      <c r="K18" s="38"/>
    </row>
    <row r="19" spans="1:11" ht="33.75" x14ac:dyDescent="0.25">
      <c r="A19" s="36" t="s">
        <v>80</v>
      </c>
      <c r="B19" s="37"/>
      <c r="C19" s="37"/>
      <c r="D19" s="37"/>
      <c r="E19" s="38">
        <v>0</v>
      </c>
      <c r="F19" s="38"/>
      <c r="G19" s="38">
        <v>0</v>
      </c>
      <c r="H19" s="38">
        <v>0</v>
      </c>
      <c r="I19" s="38">
        <v>0</v>
      </c>
      <c r="J19" s="38">
        <v>0</v>
      </c>
      <c r="K19" s="38">
        <v>0</v>
      </c>
    </row>
    <row r="20" spans="1:11" ht="15.75" thickBot="1" x14ac:dyDescent="0.3">
      <c r="A20" s="41"/>
      <c r="B20" s="42"/>
      <c r="C20" s="42"/>
      <c r="D20" s="42"/>
      <c r="E20" s="42"/>
      <c r="F20" s="42"/>
      <c r="G20" s="42"/>
      <c r="H20" s="42"/>
      <c r="I20" s="42"/>
      <c r="J20" s="42"/>
      <c r="K20" s="42"/>
    </row>
  </sheetData>
  <mergeCells count="4">
    <mergeCell ref="A4:K4"/>
    <mergeCell ref="A1:K1"/>
    <mergeCell ref="A2:K2"/>
    <mergeCell ref="A3:K3"/>
  </mergeCells>
  <pageMargins left="0.70866141732283472" right="0.70866141732283472" top="0.74803149606299213" bottom="0.74803149606299213" header="0.31496062992125984" footer="0.31496062992125984"/>
  <pageSetup scale="85" orientation="landscape" r:id="rId1"/>
  <drawing r:id="rId2"/>
  <legacyDrawing r:id="rId3"/>
  <oleObjects>
    <mc:AlternateContent xmlns:mc="http://schemas.openxmlformats.org/markup-compatibility/2006">
      <mc:Choice Requires="x14">
        <oleObject progId="Excel.Sheet.12" shapeId="4097" r:id="rId4">
          <objectPr defaultSize="0" autoPict="0" r:id="rId5">
            <anchor moveWithCells="1" sizeWithCells="1">
              <from>
                <xdr:col>0</xdr:col>
                <xdr:colOff>0</xdr:colOff>
                <xdr:row>25</xdr:row>
                <xdr:rowOff>66675</xdr:rowOff>
              </from>
              <to>
                <xdr:col>10</xdr:col>
                <xdr:colOff>695325</xdr:colOff>
                <xdr:row>31</xdr:row>
                <xdr:rowOff>171450</xdr:rowOff>
              </to>
            </anchor>
          </objectPr>
        </oleObject>
      </mc:Choice>
      <mc:Fallback>
        <oleObject progId="Excel.Sheet.12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D90A4-B9F3-41E4-A5B5-C0A8AD321876}">
  <sheetPr>
    <pageSetUpPr fitToPage="1"/>
  </sheetPr>
  <dimension ref="B1:E94"/>
  <sheetViews>
    <sheetView workbookViewId="0">
      <selection activeCell="E16" sqref="E16"/>
    </sheetView>
  </sheetViews>
  <sheetFormatPr baseColWidth="10" defaultRowHeight="15" x14ac:dyDescent="0.25"/>
  <cols>
    <col min="2" max="2" width="107.140625" customWidth="1"/>
    <col min="3" max="3" width="19.5703125" customWidth="1"/>
    <col min="4" max="4" width="19.85546875" customWidth="1"/>
    <col min="5" max="5" width="23.28515625" customWidth="1"/>
  </cols>
  <sheetData>
    <row r="1" spans="2:5" ht="15.75" thickBot="1" x14ac:dyDescent="0.3"/>
    <row r="2" spans="2:5" ht="15.75" x14ac:dyDescent="0.25">
      <c r="B2" s="193" t="s">
        <v>81</v>
      </c>
      <c r="C2" s="194"/>
      <c r="D2" s="194"/>
      <c r="E2" s="195"/>
    </row>
    <row r="3" spans="2:5" ht="15.75" x14ac:dyDescent="0.25">
      <c r="B3" s="196" t="s">
        <v>193</v>
      </c>
      <c r="C3" s="197"/>
      <c r="D3" s="197"/>
      <c r="E3" s="198"/>
    </row>
    <row r="4" spans="2:5" ht="15.75" x14ac:dyDescent="0.25">
      <c r="B4" s="196" t="s">
        <v>444</v>
      </c>
      <c r="C4" s="197"/>
      <c r="D4" s="197"/>
      <c r="E4" s="198"/>
    </row>
    <row r="5" spans="2:5" ht="16.5" thickBot="1" x14ac:dyDescent="0.3">
      <c r="B5" s="199" t="s">
        <v>1</v>
      </c>
      <c r="C5" s="200"/>
      <c r="D5" s="200"/>
      <c r="E5" s="201"/>
    </row>
    <row r="6" spans="2:5" ht="15.75" thickBot="1" x14ac:dyDescent="0.3">
      <c r="B6" s="119"/>
      <c r="C6" s="119"/>
      <c r="D6" s="119"/>
      <c r="E6" s="119"/>
    </row>
    <row r="7" spans="2:5" ht="15.75" x14ac:dyDescent="0.25">
      <c r="B7" s="202" t="s">
        <v>82</v>
      </c>
      <c r="C7" s="120" t="s">
        <v>194</v>
      </c>
      <c r="D7" s="204" t="s">
        <v>195</v>
      </c>
      <c r="E7" s="120" t="s">
        <v>196</v>
      </c>
    </row>
    <row r="8" spans="2:5" ht="16.5" thickBot="1" x14ac:dyDescent="0.3">
      <c r="B8" s="203"/>
      <c r="C8" s="52" t="s">
        <v>197</v>
      </c>
      <c r="D8" s="205"/>
      <c r="E8" s="52" t="s">
        <v>198</v>
      </c>
    </row>
    <row r="9" spans="2:5" ht="15.75" x14ac:dyDescent="0.25">
      <c r="B9" s="121" t="s">
        <v>199</v>
      </c>
      <c r="C9" s="122">
        <f>SUM(C10:C11)</f>
        <v>92381708</v>
      </c>
      <c r="D9" s="122">
        <f t="shared" ref="D9:E9" si="0">SUM(D10:D11)</f>
        <v>116751747</v>
      </c>
      <c r="E9" s="122">
        <f t="shared" si="0"/>
        <v>116731021</v>
      </c>
    </row>
    <row r="10" spans="2:5" x14ac:dyDescent="0.25">
      <c r="B10" s="123" t="s">
        <v>200</v>
      </c>
      <c r="C10" s="124">
        <v>35317228</v>
      </c>
      <c r="D10" s="124">
        <v>49726493</v>
      </c>
      <c r="E10" s="124">
        <v>49705767</v>
      </c>
    </row>
    <row r="11" spans="2:5" x14ac:dyDescent="0.25">
      <c r="B11" s="123" t="s">
        <v>201</v>
      </c>
      <c r="C11" s="124">
        <v>57064480</v>
      </c>
      <c r="D11" s="124">
        <v>67025254</v>
      </c>
      <c r="E11" s="124">
        <v>67025254</v>
      </c>
    </row>
    <row r="12" spans="2:5" x14ac:dyDescent="0.25">
      <c r="B12" s="123" t="s">
        <v>202</v>
      </c>
      <c r="C12" s="124">
        <v>0</v>
      </c>
      <c r="D12" s="124">
        <v>0</v>
      </c>
      <c r="E12" s="124">
        <v>0</v>
      </c>
    </row>
    <row r="13" spans="2:5" ht="15.75" x14ac:dyDescent="0.25">
      <c r="B13" s="121"/>
      <c r="C13" s="124"/>
      <c r="D13" s="124"/>
      <c r="E13" s="124"/>
    </row>
    <row r="14" spans="2:5" ht="18.75" x14ac:dyDescent="0.25">
      <c r="B14" s="121" t="s">
        <v>441</v>
      </c>
      <c r="C14" s="122">
        <f>SUM(C15:C16)</f>
        <v>92381708</v>
      </c>
      <c r="D14" s="122">
        <f t="shared" ref="D14" si="1">SUM(D15:D16)</f>
        <v>99271994</v>
      </c>
      <c r="E14" s="122">
        <f t="shared" ref="E14" si="2">SUM(E15:E16)</f>
        <v>97627741</v>
      </c>
    </row>
    <row r="15" spans="2:5" x14ac:dyDescent="0.25">
      <c r="B15" s="123" t="s">
        <v>203</v>
      </c>
      <c r="C15" s="124">
        <v>35317228</v>
      </c>
      <c r="D15" s="124">
        <v>37733572</v>
      </c>
      <c r="E15" s="124">
        <v>36089319</v>
      </c>
    </row>
    <row r="16" spans="2:5" x14ac:dyDescent="0.25">
      <c r="B16" s="123" t="s">
        <v>204</v>
      </c>
      <c r="C16" s="124">
        <v>57064480</v>
      </c>
      <c r="D16" s="124">
        <v>61538422</v>
      </c>
      <c r="E16" s="124">
        <v>61538422</v>
      </c>
    </row>
    <row r="17" spans="2:5" x14ac:dyDescent="0.25">
      <c r="B17" s="125"/>
      <c r="C17" s="124"/>
      <c r="D17" s="124"/>
      <c r="E17" s="124"/>
    </row>
    <row r="18" spans="2:5" ht="15.75" x14ac:dyDescent="0.25">
      <c r="B18" s="121" t="s">
        <v>205</v>
      </c>
      <c r="C18" s="122">
        <v>0</v>
      </c>
      <c r="D18" s="122">
        <v>0</v>
      </c>
      <c r="E18" s="122">
        <v>0</v>
      </c>
    </row>
    <row r="19" spans="2:5" x14ac:dyDescent="0.25">
      <c r="B19" s="123" t="s">
        <v>206</v>
      </c>
      <c r="C19" s="126"/>
      <c r="D19" s="124">
        <v>0</v>
      </c>
      <c r="E19" s="124">
        <v>0</v>
      </c>
    </row>
    <row r="20" spans="2:5" x14ac:dyDescent="0.25">
      <c r="B20" s="123" t="s">
        <v>207</v>
      </c>
      <c r="C20" s="126"/>
      <c r="D20" s="124">
        <v>0</v>
      </c>
      <c r="E20" s="124">
        <v>0</v>
      </c>
    </row>
    <row r="21" spans="2:5" x14ac:dyDescent="0.25">
      <c r="B21" s="125"/>
      <c r="C21" s="124"/>
      <c r="D21" s="124"/>
      <c r="E21" s="124"/>
    </row>
    <row r="22" spans="2:5" ht="15.75" x14ac:dyDescent="0.25">
      <c r="B22" s="121" t="s">
        <v>208</v>
      </c>
      <c r="C22" s="122">
        <v>0</v>
      </c>
      <c r="D22" s="121">
        <f>+D9-D14</f>
        <v>17479753</v>
      </c>
      <c r="E22" s="121">
        <f>+E9-E14</f>
        <v>19103280</v>
      </c>
    </row>
    <row r="23" spans="2:5" ht="9" customHeight="1" x14ac:dyDescent="0.25">
      <c r="B23" s="121"/>
      <c r="C23" s="124"/>
      <c r="D23" s="125"/>
      <c r="E23" s="125"/>
    </row>
    <row r="24" spans="2:5" ht="15.75" x14ac:dyDescent="0.25">
      <c r="B24" s="121" t="s">
        <v>209</v>
      </c>
      <c r="C24" s="122">
        <v>0</v>
      </c>
      <c r="D24" s="121">
        <f>+D22</f>
        <v>17479753</v>
      </c>
      <c r="E24" s="121">
        <f>+E22</f>
        <v>19103280</v>
      </c>
    </row>
    <row r="25" spans="2:5" ht="9" customHeight="1" x14ac:dyDescent="0.25">
      <c r="B25" s="121"/>
      <c r="C25" s="124"/>
      <c r="D25" s="125"/>
      <c r="E25" s="125"/>
    </row>
    <row r="26" spans="2:5" ht="31.5" x14ac:dyDescent="0.25">
      <c r="B26" s="121" t="s">
        <v>210</v>
      </c>
      <c r="C26" s="122">
        <v>0</v>
      </c>
      <c r="D26" s="121">
        <f>+D24</f>
        <v>17479753</v>
      </c>
      <c r="E26" s="121">
        <f>+E24</f>
        <v>19103280</v>
      </c>
    </row>
    <row r="27" spans="2:5" ht="9" customHeight="1" thickBot="1" x14ac:dyDescent="0.3">
      <c r="B27" s="127"/>
      <c r="C27" s="128"/>
      <c r="D27" s="128"/>
      <c r="E27" s="128"/>
    </row>
    <row r="28" spans="2:5" ht="15.75" thickBot="1" x14ac:dyDescent="0.3">
      <c r="B28" s="192"/>
      <c r="C28" s="192"/>
      <c r="D28" s="192"/>
      <c r="E28" s="192"/>
    </row>
    <row r="29" spans="2:5" ht="16.5" thickBot="1" x14ac:dyDescent="0.3">
      <c r="B29" s="129" t="s">
        <v>2</v>
      </c>
      <c r="C29" s="130" t="s">
        <v>211</v>
      </c>
      <c r="D29" s="130" t="s">
        <v>195</v>
      </c>
      <c r="E29" s="130" t="s">
        <v>212</v>
      </c>
    </row>
    <row r="30" spans="2:5" x14ac:dyDescent="0.25">
      <c r="B30" s="131"/>
      <c r="C30" s="124"/>
      <c r="D30" s="124"/>
      <c r="E30" s="124"/>
    </row>
    <row r="31" spans="2:5" ht="15.75" x14ac:dyDescent="0.25">
      <c r="B31" s="121" t="s">
        <v>213</v>
      </c>
      <c r="C31" s="122">
        <v>0</v>
      </c>
      <c r="D31" s="121">
        <v>0</v>
      </c>
      <c r="E31" s="121">
        <v>0</v>
      </c>
    </row>
    <row r="32" spans="2:5" x14ac:dyDescent="0.25">
      <c r="B32" s="123" t="s">
        <v>214</v>
      </c>
      <c r="C32" s="124">
        <v>0</v>
      </c>
      <c r="D32" s="125">
        <v>0</v>
      </c>
      <c r="E32" s="125">
        <v>0</v>
      </c>
    </row>
    <row r="33" spans="2:5" x14ac:dyDescent="0.25">
      <c r="B33" s="123" t="s">
        <v>215</v>
      </c>
      <c r="C33" s="124">
        <v>0</v>
      </c>
      <c r="D33" s="125">
        <v>0</v>
      </c>
      <c r="E33" s="125">
        <v>0</v>
      </c>
    </row>
    <row r="34" spans="2:5" ht="15.75" x14ac:dyDescent="0.25">
      <c r="B34" s="121"/>
      <c r="C34" s="124"/>
      <c r="D34" s="124"/>
      <c r="E34" s="124"/>
    </row>
    <row r="35" spans="2:5" ht="15.75" x14ac:dyDescent="0.25">
      <c r="B35" s="121" t="s">
        <v>216</v>
      </c>
      <c r="C35" s="122">
        <v>0</v>
      </c>
      <c r="D35" s="121">
        <f>+D26</f>
        <v>17479753</v>
      </c>
      <c r="E35" s="121">
        <f>+E26</f>
        <v>19103280</v>
      </c>
    </row>
    <row r="36" spans="2:5" ht="16.5" thickBot="1" x14ac:dyDescent="0.3">
      <c r="B36" s="132"/>
      <c r="C36" s="133"/>
      <c r="D36" s="133"/>
      <c r="E36" s="133"/>
    </row>
    <row r="37" spans="2:5" ht="16.5" thickBot="1" x14ac:dyDescent="0.3">
      <c r="B37" s="134"/>
      <c r="C37" s="134"/>
      <c r="D37" s="134"/>
      <c r="E37" s="134"/>
    </row>
    <row r="38" spans="2:5" ht="15.75" x14ac:dyDescent="0.25">
      <c r="B38" s="186" t="s">
        <v>2</v>
      </c>
      <c r="C38" s="188" t="s">
        <v>217</v>
      </c>
      <c r="D38" s="190" t="s">
        <v>195</v>
      </c>
      <c r="E38" s="135" t="s">
        <v>196</v>
      </c>
    </row>
    <row r="39" spans="2:5" ht="16.5" thickBot="1" x14ac:dyDescent="0.3">
      <c r="B39" s="187"/>
      <c r="C39" s="189"/>
      <c r="D39" s="191"/>
      <c r="E39" s="136" t="s">
        <v>212</v>
      </c>
    </row>
    <row r="40" spans="2:5" x14ac:dyDescent="0.25">
      <c r="B40" s="137"/>
      <c r="C40" s="58"/>
      <c r="D40" s="58"/>
      <c r="E40" s="58"/>
    </row>
    <row r="41" spans="2:5" ht="15.75" x14ac:dyDescent="0.25">
      <c r="B41" s="138" t="s">
        <v>218</v>
      </c>
      <c r="C41" s="56">
        <v>0</v>
      </c>
      <c r="D41" s="56">
        <v>0</v>
      </c>
      <c r="E41" s="56">
        <v>0</v>
      </c>
    </row>
    <row r="42" spans="2:5" x14ac:dyDescent="0.25">
      <c r="B42" s="139" t="s">
        <v>219</v>
      </c>
      <c r="C42" s="58">
        <v>0</v>
      </c>
      <c r="D42" s="140">
        <v>0</v>
      </c>
      <c r="E42" s="140">
        <v>0</v>
      </c>
    </row>
    <row r="43" spans="2:5" x14ac:dyDescent="0.25">
      <c r="B43" s="139" t="s">
        <v>220</v>
      </c>
      <c r="C43" s="58">
        <v>0</v>
      </c>
      <c r="D43" s="140">
        <v>0</v>
      </c>
      <c r="E43" s="140">
        <v>0</v>
      </c>
    </row>
    <row r="44" spans="2:5" ht="15.75" x14ac:dyDescent="0.25">
      <c r="B44" s="138" t="s">
        <v>221</v>
      </c>
      <c r="C44" s="56">
        <v>0</v>
      </c>
      <c r="D44" s="56">
        <v>0</v>
      </c>
      <c r="E44" s="56">
        <v>0</v>
      </c>
    </row>
    <row r="45" spans="2:5" x14ac:dyDescent="0.25">
      <c r="B45" s="139" t="s">
        <v>222</v>
      </c>
      <c r="C45" s="58">
        <v>0</v>
      </c>
      <c r="D45" s="140">
        <v>0</v>
      </c>
      <c r="E45" s="140">
        <v>0</v>
      </c>
    </row>
    <row r="46" spans="2:5" x14ac:dyDescent="0.25">
      <c r="B46" s="139" t="s">
        <v>223</v>
      </c>
      <c r="C46" s="58">
        <v>0</v>
      </c>
      <c r="D46" s="140">
        <v>0</v>
      </c>
      <c r="E46" s="140">
        <v>0</v>
      </c>
    </row>
    <row r="47" spans="2:5" ht="15.75" x14ac:dyDescent="0.25">
      <c r="B47" s="138"/>
      <c r="C47" s="58"/>
      <c r="D47" s="58"/>
      <c r="E47" s="58"/>
    </row>
    <row r="48" spans="2:5" ht="15.75" x14ac:dyDescent="0.25">
      <c r="B48" s="78" t="s">
        <v>224</v>
      </c>
      <c r="C48" s="56">
        <v>0</v>
      </c>
      <c r="D48" s="138">
        <v>0</v>
      </c>
      <c r="E48" s="138">
        <v>0</v>
      </c>
    </row>
    <row r="49" spans="2:5" ht="16.5" thickBot="1" x14ac:dyDescent="0.3">
      <c r="B49" s="141"/>
      <c r="C49" s="142"/>
      <c r="D49" s="141"/>
      <c r="E49" s="141"/>
    </row>
    <row r="50" spans="2:5" ht="16.5" thickBot="1" x14ac:dyDescent="0.3">
      <c r="B50" s="134"/>
      <c r="C50" s="134"/>
      <c r="D50" s="134"/>
      <c r="E50" s="134"/>
    </row>
    <row r="51" spans="2:5" ht="15.75" x14ac:dyDescent="0.25">
      <c r="B51" s="186" t="s">
        <v>2</v>
      </c>
      <c r="C51" s="135" t="s">
        <v>194</v>
      </c>
      <c r="D51" s="190" t="s">
        <v>195</v>
      </c>
      <c r="E51" s="135" t="s">
        <v>196</v>
      </c>
    </row>
    <row r="52" spans="2:5" ht="16.5" thickBot="1" x14ac:dyDescent="0.3">
      <c r="B52" s="187"/>
      <c r="C52" s="136" t="s">
        <v>211</v>
      </c>
      <c r="D52" s="191"/>
      <c r="E52" s="136" t="s">
        <v>212</v>
      </c>
    </row>
    <row r="53" spans="2:5" x14ac:dyDescent="0.25">
      <c r="B53" s="137"/>
      <c r="C53" s="58"/>
      <c r="D53" s="58"/>
      <c r="E53" s="58"/>
    </row>
    <row r="54" spans="2:5" x14ac:dyDescent="0.25">
      <c r="B54" s="140" t="s">
        <v>225</v>
      </c>
      <c r="C54" s="58">
        <v>35317228</v>
      </c>
      <c r="D54" s="140">
        <f>+D10</f>
        <v>49726493</v>
      </c>
      <c r="E54" s="140">
        <f>+E10</f>
        <v>49705767</v>
      </c>
    </row>
    <row r="55" spans="2:5" ht="11.25" customHeight="1" x14ac:dyDescent="0.25">
      <c r="B55" s="140"/>
      <c r="C55" s="58"/>
      <c r="D55" s="140"/>
      <c r="E55" s="140"/>
    </row>
    <row r="56" spans="2:5" x14ac:dyDescent="0.25">
      <c r="B56" s="143" t="s">
        <v>226</v>
      </c>
      <c r="C56" s="58">
        <v>0</v>
      </c>
      <c r="D56" s="140">
        <v>0</v>
      </c>
      <c r="E56" s="140">
        <v>0</v>
      </c>
    </row>
    <row r="57" spans="2:5" x14ac:dyDescent="0.25">
      <c r="B57" s="139" t="s">
        <v>219</v>
      </c>
      <c r="C57" s="58">
        <v>0</v>
      </c>
      <c r="D57" s="140">
        <v>0</v>
      </c>
      <c r="E57" s="140">
        <v>0</v>
      </c>
    </row>
    <row r="58" spans="2:5" x14ac:dyDescent="0.25">
      <c r="B58" s="139" t="s">
        <v>222</v>
      </c>
      <c r="C58" s="58">
        <v>0</v>
      </c>
      <c r="D58" s="140">
        <v>0</v>
      </c>
      <c r="E58" s="140">
        <v>0</v>
      </c>
    </row>
    <row r="59" spans="2:5" x14ac:dyDescent="0.25">
      <c r="B59" s="144"/>
      <c r="C59" s="58"/>
      <c r="D59" s="140"/>
      <c r="E59" s="140"/>
    </row>
    <row r="60" spans="2:5" x14ac:dyDescent="0.25">
      <c r="B60" s="144" t="s">
        <v>203</v>
      </c>
      <c r="C60" s="58">
        <v>35317228</v>
      </c>
      <c r="D60" s="58">
        <f>+D15</f>
        <v>37733572</v>
      </c>
      <c r="E60" s="58">
        <f>+E15</f>
        <v>36089319</v>
      </c>
    </row>
    <row r="61" spans="2:5" x14ac:dyDescent="0.25">
      <c r="B61" s="144"/>
      <c r="C61" s="58"/>
      <c r="D61" s="58"/>
      <c r="E61" s="58"/>
    </row>
    <row r="62" spans="2:5" x14ac:dyDescent="0.25">
      <c r="B62" s="144" t="s">
        <v>206</v>
      </c>
      <c r="C62" s="145"/>
      <c r="D62" s="58">
        <v>0</v>
      </c>
      <c r="E62" s="58">
        <v>0</v>
      </c>
    </row>
    <row r="63" spans="2:5" x14ac:dyDescent="0.25">
      <c r="B63" s="144"/>
      <c r="C63" s="58"/>
      <c r="D63" s="58"/>
      <c r="E63" s="58"/>
    </row>
    <row r="64" spans="2:5" ht="15.75" x14ac:dyDescent="0.25">
      <c r="B64" s="146" t="s">
        <v>227</v>
      </c>
      <c r="C64" s="56">
        <v>0</v>
      </c>
      <c r="D64" s="138">
        <f>+D54-D60</f>
        <v>11992921</v>
      </c>
      <c r="E64" s="138">
        <f>+E54-E60</f>
        <v>13616448</v>
      </c>
    </row>
    <row r="65" spans="2:5" ht="9" customHeight="1" x14ac:dyDescent="0.25">
      <c r="B65" s="146"/>
      <c r="C65" s="56"/>
      <c r="D65" s="138"/>
      <c r="E65" s="138"/>
    </row>
    <row r="66" spans="2:5" ht="15.75" x14ac:dyDescent="0.25">
      <c r="B66" s="147" t="s">
        <v>228</v>
      </c>
      <c r="C66" s="56">
        <v>0</v>
      </c>
      <c r="D66" s="138">
        <f>+D64</f>
        <v>11992921</v>
      </c>
      <c r="E66" s="138">
        <f>+E64</f>
        <v>13616448</v>
      </c>
    </row>
    <row r="67" spans="2:5" ht="16.5" thickBot="1" x14ac:dyDescent="0.3">
      <c r="B67" s="141"/>
      <c r="C67" s="142"/>
      <c r="D67" s="141"/>
      <c r="E67" s="141"/>
    </row>
    <row r="68" spans="2:5" ht="16.5" thickBot="1" x14ac:dyDescent="0.3">
      <c r="B68" s="134"/>
      <c r="C68" s="134"/>
      <c r="D68" s="134"/>
      <c r="E68" s="134"/>
    </row>
    <row r="69" spans="2:5" ht="15.75" x14ac:dyDescent="0.25">
      <c r="B69" s="186" t="s">
        <v>2</v>
      </c>
      <c r="C69" s="188" t="s">
        <v>217</v>
      </c>
      <c r="D69" s="190" t="s">
        <v>195</v>
      </c>
      <c r="E69" s="135" t="s">
        <v>196</v>
      </c>
    </row>
    <row r="70" spans="2:5" ht="16.5" thickBot="1" x14ac:dyDescent="0.3">
      <c r="B70" s="187"/>
      <c r="C70" s="189"/>
      <c r="D70" s="191"/>
      <c r="E70" s="136" t="s">
        <v>212</v>
      </c>
    </row>
    <row r="71" spans="2:5" x14ac:dyDescent="0.25">
      <c r="B71" s="137"/>
      <c r="C71" s="58"/>
      <c r="D71" s="58"/>
      <c r="E71" s="58"/>
    </row>
    <row r="72" spans="2:5" x14ac:dyDescent="0.25">
      <c r="B72" s="140" t="s">
        <v>201</v>
      </c>
      <c r="C72" s="58">
        <v>57064480</v>
      </c>
      <c r="D72" s="140">
        <f>+D11</f>
        <v>67025254</v>
      </c>
      <c r="E72" s="140">
        <f>+E11</f>
        <v>67025254</v>
      </c>
    </row>
    <row r="73" spans="2:5" x14ac:dyDescent="0.25">
      <c r="B73" s="140"/>
      <c r="C73" s="58"/>
      <c r="D73" s="140"/>
      <c r="E73" s="140"/>
    </row>
    <row r="74" spans="2:5" ht="30" x14ac:dyDescent="0.25">
      <c r="B74" s="148" t="s">
        <v>229</v>
      </c>
      <c r="C74" s="58">
        <v>0</v>
      </c>
      <c r="D74" s="140">
        <v>0</v>
      </c>
      <c r="E74" s="140">
        <v>0</v>
      </c>
    </row>
    <row r="75" spans="2:5" x14ac:dyDescent="0.25">
      <c r="B75" s="139" t="s">
        <v>220</v>
      </c>
      <c r="C75" s="58">
        <v>0</v>
      </c>
      <c r="D75" s="140">
        <v>0</v>
      </c>
      <c r="E75" s="140">
        <v>0</v>
      </c>
    </row>
    <row r="76" spans="2:5" x14ac:dyDescent="0.25">
      <c r="B76" s="139" t="s">
        <v>223</v>
      </c>
      <c r="C76" s="58">
        <v>0</v>
      </c>
      <c r="D76" s="140">
        <v>0</v>
      </c>
      <c r="E76" s="140">
        <v>0</v>
      </c>
    </row>
    <row r="77" spans="2:5" x14ac:dyDescent="0.25">
      <c r="B77" s="144"/>
      <c r="C77" s="58"/>
      <c r="D77" s="140"/>
      <c r="E77" s="140"/>
    </row>
    <row r="78" spans="2:5" x14ac:dyDescent="0.25">
      <c r="B78" s="144" t="s">
        <v>230</v>
      </c>
      <c r="C78" s="58">
        <v>57064480</v>
      </c>
      <c r="D78" s="58">
        <f>+D16</f>
        <v>61538422</v>
      </c>
      <c r="E78" s="58">
        <f>+E16</f>
        <v>61538422</v>
      </c>
    </row>
    <row r="79" spans="2:5" x14ac:dyDescent="0.25">
      <c r="B79" s="144"/>
      <c r="C79" s="58"/>
      <c r="D79" s="58"/>
      <c r="E79" s="58"/>
    </row>
    <row r="80" spans="2:5" x14ac:dyDescent="0.25">
      <c r="B80" s="144" t="s">
        <v>207</v>
      </c>
      <c r="C80" s="145"/>
      <c r="D80" s="58">
        <v>0</v>
      </c>
      <c r="E80" s="58">
        <v>0</v>
      </c>
    </row>
    <row r="81" spans="2:5" x14ac:dyDescent="0.25">
      <c r="B81" s="144"/>
      <c r="C81" s="58"/>
      <c r="D81" s="58"/>
      <c r="E81" s="58"/>
    </row>
    <row r="82" spans="2:5" ht="15.75" x14ac:dyDescent="0.25">
      <c r="B82" s="146" t="s">
        <v>231</v>
      </c>
      <c r="C82" s="56">
        <v>0</v>
      </c>
      <c r="D82" s="138">
        <f>+D72-D78</f>
        <v>5486832</v>
      </c>
      <c r="E82" s="138">
        <f>+E72-E78</f>
        <v>5486832</v>
      </c>
    </row>
    <row r="83" spans="2:5" ht="9.75" customHeight="1" x14ac:dyDescent="0.25">
      <c r="B83" s="146"/>
      <c r="C83" s="56"/>
      <c r="D83" s="138"/>
      <c r="E83" s="138"/>
    </row>
    <row r="84" spans="2:5" ht="31.5" x14ac:dyDescent="0.25">
      <c r="B84" s="147" t="s">
        <v>232</v>
      </c>
      <c r="C84" s="56">
        <v>0</v>
      </c>
      <c r="D84" s="138">
        <f>+D82</f>
        <v>5486832</v>
      </c>
      <c r="E84" s="138">
        <f>+E82</f>
        <v>5486832</v>
      </c>
    </row>
    <row r="85" spans="2:5" ht="10.5" customHeight="1" thickBot="1" x14ac:dyDescent="0.3">
      <c r="B85" s="141"/>
      <c r="C85" s="142"/>
      <c r="D85" s="141"/>
      <c r="E85" s="141"/>
    </row>
    <row r="86" spans="2:5" x14ac:dyDescent="0.25">
      <c r="B86" s="74"/>
      <c r="C86" s="74"/>
      <c r="D86" s="74"/>
      <c r="E86" s="74"/>
    </row>
    <row r="87" spans="2:5" x14ac:dyDescent="0.25">
      <c r="B87" s="74"/>
      <c r="C87" s="74"/>
      <c r="D87" s="74"/>
      <c r="E87" s="74"/>
    </row>
    <row r="88" spans="2:5" x14ac:dyDescent="0.25">
      <c r="B88" s="74"/>
      <c r="C88" s="74"/>
      <c r="D88" s="74"/>
      <c r="E88" s="74"/>
    </row>
    <row r="89" spans="2:5" x14ac:dyDescent="0.25">
      <c r="B89" s="74"/>
      <c r="C89" s="74"/>
      <c r="D89" s="74"/>
      <c r="E89" s="74"/>
    </row>
    <row r="90" spans="2:5" x14ac:dyDescent="0.25">
      <c r="B90" s="74"/>
      <c r="C90" s="74"/>
      <c r="D90" s="74"/>
      <c r="E90" s="74"/>
    </row>
    <row r="91" spans="2:5" x14ac:dyDescent="0.25">
      <c r="B91" s="74"/>
      <c r="C91" s="74"/>
      <c r="D91" s="74"/>
      <c r="E91" s="74"/>
    </row>
    <row r="92" spans="2:5" x14ac:dyDescent="0.25">
      <c r="B92" s="74"/>
      <c r="C92" s="74"/>
      <c r="D92" s="74"/>
      <c r="E92" s="74"/>
    </row>
    <row r="93" spans="2:5" x14ac:dyDescent="0.25">
      <c r="B93" s="74"/>
      <c r="C93" s="74"/>
      <c r="D93" s="74"/>
      <c r="E93" s="74"/>
    </row>
    <row r="94" spans="2:5" x14ac:dyDescent="0.25">
      <c r="B94" s="74"/>
      <c r="C94" s="74"/>
      <c r="D94" s="74"/>
      <c r="E94" s="74"/>
    </row>
  </sheetData>
  <mergeCells count="15">
    <mergeCell ref="B69:B70"/>
    <mergeCell ref="C69:C70"/>
    <mergeCell ref="D69:D70"/>
    <mergeCell ref="B51:B52"/>
    <mergeCell ref="D51:D52"/>
    <mergeCell ref="B38:B39"/>
    <mergeCell ref="C38:C39"/>
    <mergeCell ref="D38:D39"/>
    <mergeCell ref="B28:E28"/>
    <mergeCell ref="B2:E2"/>
    <mergeCell ref="B3:E3"/>
    <mergeCell ref="B4:E4"/>
    <mergeCell ref="B5:E5"/>
    <mergeCell ref="B7:B8"/>
    <mergeCell ref="D7:D8"/>
  </mergeCells>
  <printOptions horizontalCentered="1"/>
  <pageMargins left="0.70866141732283472" right="0.70866141732283472" top="0.55118110236220474" bottom="0.35433070866141736" header="0.31496062992125984" footer="0.31496062992125984"/>
  <pageSetup scale="52" orientation="portrait" r:id="rId1"/>
  <ignoredErrors>
    <ignoredError sqref="C9:E9" formulaRange="1"/>
  </ignoredErrors>
  <drawing r:id="rId2"/>
  <legacyDrawing r:id="rId3"/>
  <oleObjects>
    <mc:AlternateContent xmlns:mc="http://schemas.openxmlformats.org/markup-compatibility/2006">
      <mc:Choice Requires="x14">
        <oleObject progId="Excel.Sheet.12" shapeId="5121" r:id="rId4">
          <objectPr defaultSize="0" autoPict="0" r:id="rId5">
            <anchor moveWithCells="1" sizeWithCells="1">
              <from>
                <xdr:col>1</xdr:col>
                <xdr:colOff>0</xdr:colOff>
                <xdr:row>86</xdr:row>
                <xdr:rowOff>171450</xdr:rowOff>
              </from>
              <to>
                <xdr:col>5</xdr:col>
                <xdr:colOff>9525</xdr:colOff>
                <xdr:row>92</xdr:row>
                <xdr:rowOff>171450</xdr:rowOff>
              </to>
            </anchor>
          </objectPr>
        </oleObject>
      </mc:Choice>
      <mc:Fallback>
        <oleObject progId="Excel.Sheet.12" shapeId="51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6DBC5-E8BD-40CE-9BE1-573A7A62A56E}">
  <sheetPr>
    <pageSetUpPr fitToPage="1"/>
  </sheetPr>
  <dimension ref="B1:H115"/>
  <sheetViews>
    <sheetView zoomScale="90" zoomScaleNormal="90" workbookViewId="0">
      <selection activeCell="H6" sqref="H6:H8"/>
    </sheetView>
  </sheetViews>
  <sheetFormatPr baseColWidth="10" defaultRowHeight="15" x14ac:dyDescent="0.25"/>
  <cols>
    <col min="2" max="2" width="105.28515625" customWidth="1"/>
    <col min="3" max="3" width="18.140625" customWidth="1"/>
    <col min="4" max="4" width="18" customWidth="1"/>
    <col min="5" max="7" width="16.140625" bestFit="1" customWidth="1"/>
    <col min="8" max="8" width="14.7109375" customWidth="1"/>
  </cols>
  <sheetData>
    <row r="1" spans="2:8" ht="15.75" thickBot="1" x14ac:dyDescent="0.3"/>
    <row r="2" spans="2:8" ht="16.5" x14ac:dyDescent="0.25">
      <c r="B2" s="206" t="s">
        <v>81</v>
      </c>
      <c r="C2" s="207"/>
      <c r="D2" s="207"/>
      <c r="E2" s="207"/>
      <c r="F2" s="207"/>
      <c r="G2" s="207"/>
      <c r="H2" s="208"/>
    </row>
    <row r="3" spans="2:8" ht="16.5" x14ac:dyDescent="0.25">
      <c r="B3" s="209" t="s">
        <v>233</v>
      </c>
      <c r="C3" s="210"/>
      <c r="D3" s="210"/>
      <c r="E3" s="210"/>
      <c r="F3" s="210"/>
      <c r="G3" s="210"/>
      <c r="H3" s="211"/>
    </row>
    <row r="4" spans="2:8" ht="16.5" x14ac:dyDescent="0.25">
      <c r="B4" s="209" t="s">
        <v>444</v>
      </c>
      <c r="C4" s="210"/>
      <c r="D4" s="210"/>
      <c r="E4" s="210"/>
      <c r="F4" s="210"/>
      <c r="G4" s="210"/>
      <c r="H4" s="211"/>
    </row>
    <row r="5" spans="2:8" ht="17.25" thickBot="1" x14ac:dyDescent="0.3">
      <c r="B5" s="212" t="s">
        <v>1</v>
      </c>
      <c r="C5" s="213"/>
      <c r="D5" s="213"/>
      <c r="E5" s="213"/>
      <c r="F5" s="213"/>
      <c r="G5" s="213"/>
      <c r="H5" s="214"/>
    </row>
    <row r="6" spans="2:8" ht="17.25" thickBot="1" x14ac:dyDescent="0.3">
      <c r="B6" s="97"/>
      <c r="C6" s="215" t="s">
        <v>234</v>
      </c>
      <c r="D6" s="216"/>
      <c r="E6" s="216"/>
      <c r="F6" s="216"/>
      <c r="G6" s="217"/>
      <c r="H6" s="218" t="s">
        <v>235</v>
      </c>
    </row>
    <row r="7" spans="2:8" ht="16.5" x14ac:dyDescent="0.25">
      <c r="B7" s="98" t="s">
        <v>2</v>
      </c>
      <c r="C7" s="218" t="s">
        <v>236</v>
      </c>
      <c r="D7" s="221" t="s">
        <v>237</v>
      </c>
      <c r="E7" s="218" t="s">
        <v>238</v>
      </c>
      <c r="F7" s="218" t="s">
        <v>195</v>
      </c>
      <c r="G7" s="218" t="s">
        <v>239</v>
      </c>
      <c r="H7" s="219"/>
    </row>
    <row r="8" spans="2:8" ht="17.25" thickBot="1" x14ac:dyDescent="0.3">
      <c r="B8" s="99" t="s">
        <v>152</v>
      </c>
      <c r="C8" s="220"/>
      <c r="D8" s="222"/>
      <c r="E8" s="220"/>
      <c r="F8" s="220"/>
      <c r="G8" s="220"/>
      <c r="H8" s="220"/>
    </row>
    <row r="9" spans="2:8" ht="16.5" x14ac:dyDescent="0.25">
      <c r="B9" s="100" t="s">
        <v>240</v>
      </c>
      <c r="C9" s="101"/>
      <c r="D9" s="102"/>
      <c r="E9" s="101"/>
      <c r="F9" s="102"/>
      <c r="G9" s="102"/>
      <c r="H9" s="101"/>
    </row>
    <row r="10" spans="2:8" ht="16.5" x14ac:dyDescent="0.25">
      <c r="B10" s="103" t="s">
        <v>241</v>
      </c>
      <c r="C10" s="101">
        <v>0</v>
      </c>
      <c r="D10" s="101">
        <v>0</v>
      </c>
      <c r="E10" s="101">
        <v>0</v>
      </c>
      <c r="F10" s="101">
        <v>0</v>
      </c>
      <c r="G10" s="101">
        <v>0</v>
      </c>
      <c r="H10" s="101">
        <v>0</v>
      </c>
    </row>
    <row r="11" spans="2:8" ht="16.5" x14ac:dyDescent="0.25">
      <c r="B11" s="103" t="s">
        <v>242</v>
      </c>
      <c r="C11" s="101">
        <v>0</v>
      </c>
      <c r="D11" s="101">
        <v>0</v>
      </c>
      <c r="E11" s="101">
        <v>0</v>
      </c>
      <c r="F11" s="101">
        <v>0</v>
      </c>
      <c r="G11" s="101">
        <v>0</v>
      </c>
      <c r="H11" s="101">
        <v>0</v>
      </c>
    </row>
    <row r="12" spans="2:8" ht="16.5" x14ac:dyDescent="0.25">
      <c r="B12" s="103" t="s">
        <v>243</v>
      </c>
      <c r="C12" s="101">
        <v>0</v>
      </c>
      <c r="D12" s="101">
        <v>0</v>
      </c>
      <c r="E12" s="101">
        <v>0</v>
      </c>
      <c r="F12" s="101">
        <v>0</v>
      </c>
      <c r="G12" s="101">
        <v>0</v>
      </c>
      <c r="H12" s="101">
        <v>0</v>
      </c>
    </row>
    <row r="13" spans="2:8" ht="16.5" x14ac:dyDescent="0.25">
      <c r="B13" s="103" t="s">
        <v>244</v>
      </c>
      <c r="C13" s="101">
        <v>0</v>
      </c>
      <c r="D13" s="101">
        <v>0</v>
      </c>
      <c r="E13" s="101">
        <v>0</v>
      </c>
      <c r="F13" s="101">
        <v>0</v>
      </c>
      <c r="G13" s="101">
        <v>0</v>
      </c>
      <c r="H13" s="101">
        <v>0</v>
      </c>
    </row>
    <row r="14" spans="2:8" ht="16.5" x14ac:dyDescent="0.25">
      <c r="B14" s="103" t="s">
        <v>245</v>
      </c>
      <c r="C14" s="101">
        <v>0</v>
      </c>
      <c r="D14" s="101">
        <v>1327810</v>
      </c>
      <c r="E14" s="101">
        <f>+C14+D14</f>
        <v>1327810</v>
      </c>
      <c r="F14" s="101">
        <v>1327810</v>
      </c>
      <c r="G14" s="101">
        <v>1307084</v>
      </c>
      <c r="H14" s="159">
        <f>+G14-C14</f>
        <v>1307084</v>
      </c>
    </row>
    <row r="15" spans="2:8" ht="16.5" x14ac:dyDescent="0.25">
      <c r="B15" s="103" t="s">
        <v>246</v>
      </c>
      <c r="C15" s="101">
        <v>0</v>
      </c>
      <c r="D15" s="101">
        <v>0</v>
      </c>
      <c r="E15" s="101">
        <v>0</v>
      </c>
      <c r="F15" s="101">
        <v>0</v>
      </c>
      <c r="G15" s="101">
        <v>0</v>
      </c>
      <c r="H15" s="101">
        <v>0</v>
      </c>
    </row>
    <row r="16" spans="2:8" ht="16.5" x14ac:dyDescent="0.25">
      <c r="B16" s="103" t="s">
        <v>247</v>
      </c>
      <c r="C16" s="101">
        <v>0</v>
      </c>
      <c r="D16" s="101">
        <v>0</v>
      </c>
      <c r="E16" s="101">
        <v>0</v>
      </c>
      <c r="F16" s="101">
        <v>0</v>
      </c>
      <c r="G16" s="101">
        <v>0</v>
      </c>
      <c r="H16" s="101">
        <v>0</v>
      </c>
    </row>
    <row r="17" spans="2:8" ht="16.5" x14ac:dyDescent="0.25">
      <c r="B17" s="104" t="s">
        <v>248</v>
      </c>
      <c r="C17" s="101">
        <v>0</v>
      </c>
      <c r="D17" s="101">
        <v>0</v>
      </c>
      <c r="E17" s="101">
        <v>0</v>
      </c>
      <c r="F17" s="101">
        <v>0</v>
      </c>
      <c r="G17" s="101">
        <v>0</v>
      </c>
      <c r="H17" s="101">
        <v>0</v>
      </c>
    </row>
    <row r="18" spans="2:8" ht="16.5" x14ac:dyDescent="0.25">
      <c r="B18" s="105" t="s">
        <v>249</v>
      </c>
      <c r="C18" s="101">
        <v>0</v>
      </c>
      <c r="D18" s="101">
        <v>0</v>
      </c>
      <c r="E18" s="101">
        <v>0</v>
      </c>
      <c r="F18" s="101">
        <v>0</v>
      </c>
      <c r="G18" s="101">
        <v>0</v>
      </c>
      <c r="H18" s="101">
        <v>0</v>
      </c>
    </row>
    <row r="19" spans="2:8" ht="16.5" x14ac:dyDescent="0.25">
      <c r="B19" s="105" t="s">
        <v>250</v>
      </c>
      <c r="C19" s="101">
        <v>0</v>
      </c>
      <c r="D19" s="101">
        <v>0</v>
      </c>
      <c r="E19" s="101">
        <v>0</v>
      </c>
      <c r="F19" s="101">
        <v>0</v>
      </c>
      <c r="G19" s="101">
        <v>0</v>
      </c>
      <c r="H19" s="101">
        <v>0</v>
      </c>
    </row>
    <row r="20" spans="2:8" ht="16.5" x14ac:dyDescent="0.25">
      <c r="B20" s="105" t="s">
        <v>251</v>
      </c>
      <c r="C20" s="101">
        <v>0</v>
      </c>
      <c r="D20" s="101">
        <v>0</v>
      </c>
      <c r="E20" s="101">
        <v>0</v>
      </c>
      <c r="F20" s="101">
        <v>0</v>
      </c>
      <c r="G20" s="101">
        <v>0</v>
      </c>
      <c r="H20" s="101">
        <v>0</v>
      </c>
    </row>
    <row r="21" spans="2:8" ht="16.5" x14ac:dyDescent="0.25">
      <c r="B21" s="105" t="s">
        <v>252</v>
      </c>
      <c r="C21" s="101">
        <v>0</v>
      </c>
      <c r="D21" s="101">
        <v>0</v>
      </c>
      <c r="E21" s="101">
        <v>0</v>
      </c>
      <c r="F21" s="101">
        <v>0</v>
      </c>
      <c r="G21" s="101">
        <v>0</v>
      </c>
      <c r="H21" s="101">
        <v>0</v>
      </c>
    </row>
    <row r="22" spans="2:8" ht="16.5" x14ac:dyDescent="0.25">
      <c r="B22" s="105" t="s">
        <v>253</v>
      </c>
      <c r="C22" s="101">
        <v>0</v>
      </c>
      <c r="D22" s="101">
        <v>0</v>
      </c>
      <c r="E22" s="101">
        <v>0</v>
      </c>
      <c r="F22" s="101">
        <v>0</v>
      </c>
      <c r="G22" s="101">
        <v>0</v>
      </c>
      <c r="H22" s="101">
        <v>0</v>
      </c>
    </row>
    <row r="23" spans="2:8" ht="16.5" x14ac:dyDescent="0.25">
      <c r="B23" s="106" t="s">
        <v>254</v>
      </c>
      <c r="C23" s="101">
        <v>0</v>
      </c>
      <c r="D23" s="101">
        <v>0</v>
      </c>
      <c r="E23" s="101">
        <v>0</v>
      </c>
      <c r="F23" s="101">
        <v>0</v>
      </c>
      <c r="G23" s="101">
        <v>0</v>
      </c>
      <c r="H23" s="101">
        <v>0</v>
      </c>
    </row>
    <row r="24" spans="2:8" ht="16.5" x14ac:dyDescent="0.25">
      <c r="B24" s="106" t="s">
        <v>255</v>
      </c>
      <c r="C24" s="101">
        <v>0</v>
      </c>
      <c r="D24" s="101">
        <v>0</v>
      </c>
      <c r="E24" s="101">
        <v>0</v>
      </c>
      <c r="F24" s="101">
        <v>0</v>
      </c>
      <c r="G24" s="101">
        <v>0</v>
      </c>
      <c r="H24" s="101">
        <v>0</v>
      </c>
    </row>
    <row r="25" spans="2:8" ht="16.5" x14ac:dyDescent="0.25">
      <c r="B25" s="105" t="s">
        <v>256</v>
      </c>
      <c r="C25" s="101">
        <v>0</v>
      </c>
      <c r="D25" s="101">
        <v>0</v>
      </c>
      <c r="E25" s="101">
        <v>0</v>
      </c>
      <c r="F25" s="101">
        <v>0</v>
      </c>
      <c r="G25" s="101">
        <v>0</v>
      </c>
      <c r="H25" s="101">
        <v>0</v>
      </c>
    </row>
    <row r="26" spans="2:8" ht="16.5" x14ac:dyDescent="0.25">
      <c r="B26" s="105" t="s">
        <v>257</v>
      </c>
      <c r="C26" s="101">
        <v>0</v>
      </c>
      <c r="D26" s="101">
        <v>0</v>
      </c>
      <c r="E26" s="101">
        <v>0</v>
      </c>
      <c r="F26" s="101">
        <v>0</v>
      </c>
      <c r="G26" s="101">
        <v>0</v>
      </c>
      <c r="H26" s="101">
        <v>0</v>
      </c>
    </row>
    <row r="27" spans="2:8" ht="16.5" x14ac:dyDescent="0.25">
      <c r="B27" s="105" t="s">
        <v>258</v>
      </c>
      <c r="C27" s="101">
        <v>0</v>
      </c>
      <c r="D27" s="101">
        <v>0</v>
      </c>
      <c r="E27" s="101">
        <v>0</v>
      </c>
      <c r="F27" s="101">
        <v>0</v>
      </c>
      <c r="G27" s="101">
        <v>0</v>
      </c>
      <c r="H27" s="101">
        <v>0</v>
      </c>
    </row>
    <row r="28" spans="2:8" ht="16.5" x14ac:dyDescent="0.25">
      <c r="B28" s="106" t="s">
        <v>259</v>
      </c>
      <c r="C28" s="101">
        <v>0</v>
      </c>
      <c r="D28" s="101">
        <v>0</v>
      </c>
      <c r="E28" s="101">
        <v>0</v>
      </c>
      <c r="F28" s="101">
        <v>0</v>
      </c>
      <c r="G28" s="101">
        <v>0</v>
      </c>
      <c r="H28" s="101">
        <v>0</v>
      </c>
    </row>
    <row r="29" spans="2:8" ht="16.5" x14ac:dyDescent="0.25">
      <c r="B29" s="104" t="s">
        <v>260</v>
      </c>
      <c r="C29" s="101">
        <v>0</v>
      </c>
      <c r="D29" s="101">
        <v>0</v>
      </c>
      <c r="E29" s="101">
        <v>0</v>
      </c>
      <c r="F29" s="101">
        <v>0</v>
      </c>
      <c r="G29" s="101">
        <v>0</v>
      </c>
      <c r="H29" s="101">
        <v>0</v>
      </c>
    </row>
    <row r="30" spans="2:8" ht="16.5" x14ac:dyDescent="0.25">
      <c r="B30" s="105" t="s">
        <v>261</v>
      </c>
      <c r="C30" s="101">
        <v>0</v>
      </c>
      <c r="D30" s="101">
        <v>0</v>
      </c>
      <c r="E30" s="101">
        <v>0</v>
      </c>
      <c r="F30" s="101">
        <v>0</v>
      </c>
      <c r="G30" s="101">
        <v>0</v>
      </c>
      <c r="H30" s="101">
        <v>0</v>
      </c>
    </row>
    <row r="31" spans="2:8" ht="16.5" x14ac:dyDescent="0.25">
      <c r="B31" s="105" t="s">
        <v>262</v>
      </c>
      <c r="C31" s="101">
        <v>0</v>
      </c>
      <c r="D31" s="101">
        <v>0</v>
      </c>
      <c r="E31" s="101">
        <v>0</v>
      </c>
      <c r="F31" s="101">
        <v>0</v>
      </c>
      <c r="G31" s="101">
        <v>0</v>
      </c>
      <c r="H31" s="101">
        <v>0</v>
      </c>
    </row>
    <row r="32" spans="2:8" ht="16.5" x14ac:dyDescent="0.25">
      <c r="B32" s="105" t="s">
        <v>263</v>
      </c>
      <c r="C32" s="101">
        <v>0</v>
      </c>
      <c r="D32" s="101">
        <v>0</v>
      </c>
      <c r="E32" s="101">
        <v>0</v>
      </c>
      <c r="F32" s="101">
        <v>0</v>
      </c>
      <c r="G32" s="101">
        <v>0</v>
      </c>
      <c r="H32" s="101">
        <v>0</v>
      </c>
    </row>
    <row r="33" spans="2:8" ht="16.5" x14ac:dyDescent="0.25">
      <c r="B33" s="106" t="s">
        <v>264</v>
      </c>
      <c r="C33" s="101">
        <v>0</v>
      </c>
      <c r="D33" s="101">
        <v>0</v>
      </c>
      <c r="E33" s="101">
        <v>0</v>
      </c>
      <c r="F33" s="101">
        <v>0</v>
      </c>
      <c r="G33" s="101">
        <v>0</v>
      </c>
      <c r="H33" s="101">
        <v>0</v>
      </c>
    </row>
    <row r="34" spans="2:8" ht="16.5" x14ac:dyDescent="0.25">
      <c r="B34" s="105" t="s">
        <v>265</v>
      </c>
      <c r="C34" s="101">
        <v>0</v>
      </c>
      <c r="D34" s="101">
        <v>0</v>
      </c>
      <c r="E34" s="101">
        <v>0</v>
      </c>
      <c r="F34" s="101">
        <v>0</v>
      </c>
      <c r="G34" s="101">
        <v>0</v>
      </c>
      <c r="H34" s="101">
        <v>0</v>
      </c>
    </row>
    <row r="35" spans="2:8" ht="16.5" x14ac:dyDescent="0.25">
      <c r="B35" s="103" t="s">
        <v>266</v>
      </c>
      <c r="C35" s="101">
        <v>34276128</v>
      </c>
      <c r="D35" s="101">
        <v>10407373</v>
      </c>
      <c r="E35" s="101">
        <f>+C35+D35</f>
        <v>44683501</v>
      </c>
      <c r="F35" s="101">
        <v>44683501</v>
      </c>
      <c r="G35" s="101">
        <v>44683501</v>
      </c>
      <c r="H35" s="160">
        <f>+G35-C35</f>
        <v>10407373</v>
      </c>
    </row>
    <row r="36" spans="2:8" ht="16.5" x14ac:dyDescent="0.25">
      <c r="B36" s="103" t="s">
        <v>267</v>
      </c>
      <c r="C36" s="101">
        <v>0</v>
      </c>
      <c r="D36" s="101">
        <v>0</v>
      </c>
      <c r="E36" s="101">
        <v>0</v>
      </c>
      <c r="F36" s="101">
        <v>0</v>
      </c>
      <c r="G36" s="101">
        <v>0</v>
      </c>
      <c r="H36" s="107">
        <f t="shared" ref="H36:H39" si="0">+F36-C36</f>
        <v>0</v>
      </c>
    </row>
    <row r="37" spans="2:8" ht="16.5" x14ac:dyDescent="0.25">
      <c r="B37" s="105" t="s">
        <v>268</v>
      </c>
      <c r="C37" s="101">
        <v>0</v>
      </c>
      <c r="D37" s="101">
        <v>0</v>
      </c>
      <c r="E37" s="101">
        <v>0</v>
      </c>
      <c r="F37" s="101">
        <v>0</v>
      </c>
      <c r="G37" s="101">
        <v>0</v>
      </c>
      <c r="H37" s="107">
        <f t="shared" si="0"/>
        <v>0</v>
      </c>
    </row>
    <row r="38" spans="2:8" ht="16.5" x14ac:dyDescent="0.25">
      <c r="B38" s="103" t="s">
        <v>269</v>
      </c>
      <c r="C38" s="101">
        <f>+C39+C40</f>
        <v>1041100</v>
      </c>
      <c r="D38" s="101">
        <f t="shared" ref="D38:H38" si="1">+D39+D40</f>
        <v>2674082</v>
      </c>
      <c r="E38" s="101">
        <f t="shared" si="1"/>
        <v>3715182</v>
      </c>
      <c r="F38" s="101">
        <f t="shared" si="1"/>
        <v>3715182</v>
      </c>
      <c r="G38" s="101">
        <f t="shared" si="1"/>
        <v>3715182</v>
      </c>
      <c r="H38" s="101">
        <f t="shared" si="1"/>
        <v>2674082</v>
      </c>
    </row>
    <row r="39" spans="2:8" ht="16.5" x14ac:dyDescent="0.25">
      <c r="B39" s="105" t="s">
        <v>270</v>
      </c>
      <c r="C39" s="101">
        <v>0</v>
      </c>
      <c r="D39" s="102">
        <v>0</v>
      </c>
      <c r="E39" s="101">
        <f t="shared" ref="E39:E40" si="2">+C39+D39</f>
        <v>0</v>
      </c>
      <c r="F39" s="102">
        <v>0</v>
      </c>
      <c r="G39" s="102">
        <v>0</v>
      </c>
      <c r="H39" s="107">
        <f t="shared" si="0"/>
        <v>0</v>
      </c>
    </row>
    <row r="40" spans="2:8" ht="16.5" x14ac:dyDescent="0.25">
      <c r="B40" s="105" t="s">
        <v>271</v>
      </c>
      <c r="C40" s="101">
        <v>1041100</v>
      </c>
      <c r="D40" s="101">
        <v>2674082</v>
      </c>
      <c r="E40" s="101">
        <f t="shared" si="2"/>
        <v>3715182</v>
      </c>
      <c r="F40" s="101">
        <v>3715182</v>
      </c>
      <c r="G40" s="101">
        <v>3715182</v>
      </c>
      <c r="H40" s="160">
        <f>+G40-C40</f>
        <v>2674082</v>
      </c>
    </row>
    <row r="41" spans="2:8" ht="16.5" x14ac:dyDescent="0.25">
      <c r="B41" s="108"/>
      <c r="C41" s="101"/>
      <c r="D41" s="102"/>
      <c r="E41" s="101"/>
      <c r="F41" s="102"/>
      <c r="G41" s="102"/>
      <c r="H41" s="101"/>
    </row>
    <row r="42" spans="2:8" ht="16.5" x14ac:dyDescent="0.25">
      <c r="B42" s="109" t="s">
        <v>272</v>
      </c>
      <c r="C42" s="110">
        <f t="shared" ref="C42:H42" si="3">+C14+C35+C38</f>
        <v>35317228</v>
      </c>
      <c r="D42" s="110">
        <f t="shared" si="3"/>
        <v>14409265</v>
      </c>
      <c r="E42" s="110">
        <f t="shared" si="3"/>
        <v>49726493</v>
      </c>
      <c r="F42" s="110">
        <f t="shared" si="3"/>
        <v>49726493</v>
      </c>
      <c r="G42" s="110">
        <f t="shared" si="3"/>
        <v>49705767</v>
      </c>
      <c r="H42" s="110">
        <f t="shared" si="3"/>
        <v>14388539</v>
      </c>
    </row>
    <row r="43" spans="2:8" ht="16.5" x14ac:dyDescent="0.25">
      <c r="B43" s="111"/>
      <c r="C43" s="101"/>
      <c r="D43" s="111"/>
      <c r="E43" s="112"/>
      <c r="F43" s="111"/>
      <c r="G43" s="111"/>
      <c r="H43" s="112"/>
    </row>
    <row r="44" spans="2:8" ht="16.5" x14ac:dyDescent="0.25">
      <c r="B44" s="109" t="s">
        <v>273</v>
      </c>
      <c r="C44" s="113"/>
      <c r="D44" s="114"/>
      <c r="E44" s="113"/>
      <c r="F44" s="114"/>
      <c r="G44" s="114"/>
      <c r="H44" s="101"/>
    </row>
    <row r="45" spans="2:8" ht="16.5" x14ac:dyDescent="0.25">
      <c r="B45" s="108"/>
      <c r="C45" s="101"/>
      <c r="D45" s="115"/>
      <c r="E45" s="101"/>
      <c r="F45" s="115"/>
      <c r="G45" s="115"/>
      <c r="H45" s="101"/>
    </row>
    <row r="46" spans="2:8" ht="16.5" x14ac:dyDescent="0.25">
      <c r="B46" s="100" t="s">
        <v>274</v>
      </c>
      <c r="C46" s="101"/>
      <c r="D46" s="102"/>
      <c r="E46" s="101"/>
      <c r="F46" s="102"/>
      <c r="G46" s="102"/>
      <c r="H46" s="101"/>
    </row>
    <row r="47" spans="2:8" ht="16.5" x14ac:dyDescent="0.25">
      <c r="B47" s="103" t="s">
        <v>275</v>
      </c>
      <c r="C47" s="101">
        <v>0</v>
      </c>
      <c r="D47" s="101">
        <v>0</v>
      </c>
      <c r="E47" s="101">
        <v>0</v>
      </c>
      <c r="F47" s="101">
        <v>0</v>
      </c>
      <c r="G47" s="101">
        <v>0</v>
      </c>
      <c r="H47" s="101">
        <v>0</v>
      </c>
    </row>
    <row r="48" spans="2:8" ht="16.5" x14ac:dyDescent="0.25">
      <c r="B48" s="106" t="s">
        <v>276</v>
      </c>
      <c r="C48" s="101">
        <v>0</v>
      </c>
      <c r="D48" s="101">
        <v>0</v>
      </c>
      <c r="E48" s="101">
        <v>0</v>
      </c>
      <c r="F48" s="101">
        <v>0</v>
      </c>
      <c r="G48" s="101">
        <v>0</v>
      </c>
      <c r="H48" s="101">
        <v>0</v>
      </c>
    </row>
    <row r="49" spans="2:8" ht="16.5" x14ac:dyDescent="0.25">
      <c r="B49" s="106" t="s">
        <v>277</v>
      </c>
      <c r="C49" s="101">
        <v>0</v>
      </c>
      <c r="D49" s="101">
        <v>0</v>
      </c>
      <c r="E49" s="101">
        <v>0</v>
      </c>
      <c r="F49" s="101">
        <v>0</v>
      </c>
      <c r="G49" s="101">
        <v>0</v>
      </c>
      <c r="H49" s="101">
        <v>0</v>
      </c>
    </row>
    <row r="50" spans="2:8" ht="16.5" x14ac:dyDescent="0.25">
      <c r="B50" s="106" t="s">
        <v>278</v>
      </c>
      <c r="C50" s="101">
        <v>0</v>
      </c>
      <c r="D50" s="101">
        <v>0</v>
      </c>
      <c r="E50" s="101">
        <v>0</v>
      </c>
      <c r="F50" s="101">
        <v>0</v>
      </c>
      <c r="G50" s="101">
        <v>0</v>
      </c>
      <c r="H50" s="101">
        <v>0</v>
      </c>
    </row>
    <row r="51" spans="2:8" ht="33" x14ac:dyDescent="0.25">
      <c r="B51" s="106" t="s">
        <v>279</v>
      </c>
      <c r="C51" s="101">
        <v>0</v>
      </c>
      <c r="D51" s="101">
        <v>0</v>
      </c>
      <c r="E51" s="101">
        <v>0</v>
      </c>
      <c r="F51" s="101">
        <v>0</v>
      </c>
      <c r="G51" s="101">
        <v>0</v>
      </c>
      <c r="H51" s="101">
        <v>0</v>
      </c>
    </row>
    <row r="52" spans="2:8" ht="16.5" x14ac:dyDescent="0.25">
      <c r="B52" s="106" t="s">
        <v>280</v>
      </c>
      <c r="C52" s="101">
        <v>0</v>
      </c>
      <c r="D52" s="101">
        <v>0</v>
      </c>
      <c r="E52" s="101">
        <v>0</v>
      </c>
      <c r="F52" s="101">
        <v>0</v>
      </c>
      <c r="G52" s="101">
        <v>0</v>
      </c>
      <c r="H52" s="101">
        <v>0</v>
      </c>
    </row>
    <row r="53" spans="2:8" ht="16.5" x14ac:dyDescent="0.25">
      <c r="B53" s="106" t="s">
        <v>281</v>
      </c>
      <c r="C53" s="101">
        <v>0</v>
      </c>
      <c r="D53" s="101">
        <v>0</v>
      </c>
      <c r="E53" s="101">
        <v>0</v>
      </c>
      <c r="F53" s="101">
        <v>0</v>
      </c>
      <c r="G53" s="101">
        <v>0</v>
      </c>
      <c r="H53" s="101">
        <v>0</v>
      </c>
    </row>
    <row r="54" spans="2:8" ht="16.5" x14ac:dyDescent="0.25">
      <c r="B54" s="106" t="s">
        <v>282</v>
      </c>
      <c r="C54" s="101">
        <v>0</v>
      </c>
      <c r="D54" s="101">
        <v>0</v>
      </c>
      <c r="E54" s="101">
        <v>0</v>
      </c>
      <c r="F54" s="101">
        <v>0</v>
      </c>
      <c r="G54" s="101">
        <v>0</v>
      </c>
      <c r="H54" s="101">
        <v>0</v>
      </c>
    </row>
    <row r="55" spans="2:8" ht="16.5" x14ac:dyDescent="0.25">
      <c r="B55" s="106" t="s">
        <v>283</v>
      </c>
      <c r="C55" s="101">
        <v>0</v>
      </c>
      <c r="D55" s="101">
        <v>0</v>
      </c>
      <c r="E55" s="101">
        <v>0</v>
      </c>
      <c r="F55" s="101">
        <v>0</v>
      </c>
      <c r="G55" s="101">
        <v>0</v>
      </c>
      <c r="H55" s="101">
        <v>0</v>
      </c>
    </row>
    <row r="56" spans="2:8" ht="16.5" x14ac:dyDescent="0.25">
      <c r="B56" s="104" t="s">
        <v>284</v>
      </c>
      <c r="C56" s="101">
        <v>0</v>
      </c>
      <c r="D56" s="101">
        <v>0</v>
      </c>
      <c r="E56" s="101">
        <v>0</v>
      </c>
      <c r="F56" s="101">
        <v>0</v>
      </c>
      <c r="G56" s="101">
        <v>0</v>
      </c>
      <c r="H56" s="101">
        <v>0</v>
      </c>
    </row>
    <row r="57" spans="2:8" ht="16.5" x14ac:dyDescent="0.25">
      <c r="B57" s="106" t="s">
        <v>285</v>
      </c>
      <c r="C57" s="101">
        <v>0</v>
      </c>
      <c r="D57" s="101">
        <v>0</v>
      </c>
      <c r="E57" s="101">
        <v>0</v>
      </c>
      <c r="F57" s="101">
        <v>0</v>
      </c>
      <c r="G57" s="101">
        <v>0</v>
      </c>
      <c r="H57" s="101">
        <v>0</v>
      </c>
    </row>
    <row r="58" spans="2:8" ht="16.5" x14ac:dyDescent="0.25">
      <c r="B58" s="106" t="s">
        <v>286</v>
      </c>
      <c r="C58" s="101">
        <v>0</v>
      </c>
      <c r="D58" s="101">
        <v>0</v>
      </c>
      <c r="E58" s="101">
        <v>0</v>
      </c>
      <c r="F58" s="101">
        <v>0</v>
      </c>
      <c r="G58" s="101">
        <v>0</v>
      </c>
      <c r="H58" s="101">
        <v>0</v>
      </c>
    </row>
    <row r="59" spans="2:8" ht="16.5" x14ac:dyDescent="0.25">
      <c r="B59" s="106" t="s">
        <v>287</v>
      </c>
      <c r="C59" s="101">
        <v>0</v>
      </c>
      <c r="D59" s="101">
        <v>0</v>
      </c>
      <c r="E59" s="101">
        <v>0</v>
      </c>
      <c r="F59" s="101">
        <v>0</v>
      </c>
      <c r="G59" s="101">
        <v>0</v>
      </c>
      <c r="H59" s="101">
        <v>0</v>
      </c>
    </row>
    <row r="60" spans="2:8" ht="16.5" x14ac:dyDescent="0.25">
      <c r="B60" s="106" t="s">
        <v>288</v>
      </c>
      <c r="C60" s="101">
        <v>0</v>
      </c>
      <c r="D60" s="101">
        <v>0</v>
      </c>
      <c r="E60" s="101">
        <v>0</v>
      </c>
      <c r="F60" s="101">
        <v>0</v>
      </c>
      <c r="G60" s="101">
        <v>0</v>
      </c>
      <c r="H60" s="101">
        <v>0</v>
      </c>
    </row>
    <row r="61" spans="2:8" ht="16.5" x14ac:dyDescent="0.25">
      <c r="B61" s="104" t="s">
        <v>289</v>
      </c>
      <c r="C61" s="101">
        <v>0</v>
      </c>
      <c r="D61" s="101">
        <v>0</v>
      </c>
      <c r="E61" s="101">
        <v>0</v>
      </c>
      <c r="F61" s="101">
        <v>0</v>
      </c>
      <c r="G61" s="101">
        <v>0</v>
      </c>
      <c r="H61" s="101">
        <v>0</v>
      </c>
    </row>
    <row r="62" spans="2:8" ht="16.5" x14ac:dyDescent="0.25">
      <c r="B62" s="106" t="s">
        <v>290</v>
      </c>
      <c r="C62" s="101">
        <v>0</v>
      </c>
      <c r="D62" s="101">
        <v>0</v>
      </c>
      <c r="E62" s="101">
        <v>0</v>
      </c>
      <c r="F62" s="101">
        <v>0</v>
      </c>
      <c r="G62" s="101">
        <v>0</v>
      </c>
      <c r="H62" s="101">
        <v>0</v>
      </c>
    </row>
    <row r="63" spans="2:8" ht="16.5" x14ac:dyDescent="0.25">
      <c r="B63" s="106" t="s">
        <v>291</v>
      </c>
      <c r="C63" s="101">
        <v>0</v>
      </c>
      <c r="D63" s="101">
        <v>0</v>
      </c>
      <c r="E63" s="101">
        <v>0</v>
      </c>
      <c r="F63" s="101">
        <v>0</v>
      </c>
      <c r="G63" s="101">
        <v>0</v>
      </c>
      <c r="H63" s="101">
        <v>0</v>
      </c>
    </row>
    <row r="64" spans="2:8" ht="16.5" x14ac:dyDescent="0.25">
      <c r="B64" s="104" t="s">
        <v>439</v>
      </c>
      <c r="C64" s="101">
        <v>0</v>
      </c>
      <c r="D64" s="101">
        <v>0</v>
      </c>
      <c r="E64" s="101">
        <v>0</v>
      </c>
      <c r="F64" s="101">
        <v>0</v>
      </c>
      <c r="G64" s="101">
        <v>0</v>
      </c>
      <c r="H64" s="101">
        <v>0</v>
      </c>
    </row>
    <row r="65" spans="2:8" ht="16.5" x14ac:dyDescent="0.25">
      <c r="B65" s="103" t="s">
        <v>292</v>
      </c>
      <c r="C65" s="101">
        <v>57064480</v>
      </c>
      <c r="D65" s="101">
        <v>9960774</v>
      </c>
      <c r="E65" s="101">
        <f>+C65+D65</f>
        <v>67025254</v>
      </c>
      <c r="F65" s="101">
        <v>67025254</v>
      </c>
      <c r="G65" s="101">
        <v>67025254</v>
      </c>
      <c r="H65" s="107">
        <f>+G65-C65</f>
        <v>9960774</v>
      </c>
    </row>
    <row r="66" spans="2:8" ht="16.5" x14ac:dyDescent="0.25">
      <c r="B66" s="108"/>
      <c r="C66" s="101"/>
      <c r="D66" s="115"/>
      <c r="E66" s="101"/>
      <c r="F66" s="115"/>
      <c r="G66" s="115"/>
      <c r="H66" s="101"/>
    </row>
    <row r="67" spans="2:8" ht="16.5" x14ac:dyDescent="0.25">
      <c r="B67" s="109" t="s">
        <v>293</v>
      </c>
      <c r="C67" s="110">
        <v>57064480</v>
      </c>
      <c r="D67" s="110">
        <f>+D65</f>
        <v>9960774</v>
      </c>
      <c r="E67" s="110">
        <f>+E65</f>
        <v>67025254</v>
      </c>
      <c r="F67" s="110">
        <f>+F65</f>
        <v>67025254</v>
      </c>
      <c r="G67" s="110">
        <f>+G65</f>
        <v>67025254</v>
      </c>
      <c r="H67" s="161">
        <f>+H65</f>
        <v>9960774</v>
      </c>
    </row>
    <row r="68" spans="2:8" ht="16.5" x14ac:dyDescent="0.25">
      <c r="B68" s="116"/>
      <c r="C68" s="101"/>
      <c r="D68" s="115"/>
      <c r="E68" s="101"/>
      <c r="F68" s="115"/>
      <c r="G68" s="115"/>
      <c r="H68" s="101"/>
    </row>
    <row r="69" spans="2:8" ht="16.5" x14ac:dyDescent="0.25">
      <c r="B69" s="109" t="s">
        <v>294</v>
      </c>
      <c r="C69" s="110">
        <v>0</v>
      </c>
      <c r="D69" s="110">
        <v>0</v>
      </c>
      <c r="E69" s="110">
        <v>0</v>
      </c>
      <c r="F69" s="110">
        <v>0</v>
      </c>
      <c r="G69" s="110">
        <v>0</v>
      </c>
      <c r="H69" s="110">
        <v>0</v>
      </c>
    </row>
    <row r="70" spans="2:8" ht="16.5" x14ac:dyDescent="0.25">
      <c r="B70" s="116" t="s">
        <v>295</v>
      </c>
      <c r="C70" s="101">
        <v>0</v>
      </c>
      <c r="D70" s="101">
        <v>0</v>
      </c>
      <c r="E70" s="101">
        <v>0</v>
      </c>
      <c r="F70" s="101">
        <v>0</v>
      </c>
      <c r="G70" s="101">
        <v>0</v>
      </c>
      <c r="H70" s="101">
        <v>0</v>
      </c>
    </row>
    <row r="71" spans="2:8" ht="16.5" x14ac:dyDescent="0.25">
      <c r="B71" s="116"/>
      <c r="C71" s="101"/>
      <c r="D71" s="102"/>
      <c r="E71" s="101"/>
      <c r="F71" s="102"/>
      <c r="G71" s="102"/>
      <c r="H71" s="101"/>
    </row>
    <row r="72" spans="2:8" ht="16.5" x14ac:dyDescent="0.25">
      <c r="B72" s="109" t="s">
        <v>296</v>
      </c>
      <c r="C72" s="110">
        <v>92381708</v>
      </c>
      <c r="D72" s="110">
        <f>+D42+D67</f>
        <v>24370039</v>
      </c>
      <c r="E72" s="110">
        <f t="shared" ref="E72:H72" si="4">+E42+E67</f>
        <v>116751747</v>
      </c>
      <c r="F72" s="110">
        <f t="shared" si="4"/>
        <v>116751747</v>
      </c>
      <c r="G72" s="110">
        <f t="shared" si="4"/>
        <v>116731021</v>
      </c>
      <c r="H72" s="110">
        <f t="shared" si="4"/>
        <v>24349313</v>
      </c>
    </row>
    <row r="73" spans="2:8" ht="16.5" x14ac:dyDescent="0.25">
      <c r="B73" s="116"/>
      <c r="C73" s="101"/>
      <c r="D73" s="102"/>
      <c r="E73" s="101"/>
      <c r="F73" s="102"/>
      <c r="G73" s="102"/>
      <c r="H73" s="101"/>
    </row>
    <row r="74" spans="2:8" ht="16.5" x14ac:dyDescent="0.25">
      <c r="B74" s="109" t="s">
        <v>297</v>
      </c>
      <c r="C74" s="101"/>
      <c r="D74" s="102"/>
      <c r="E74" s="101"/>
      <c r="F74" s="102"/>
      <c r="G74" s="102"/>
      <c r="H74" s="101"/>
    </row>
    <row r="75" spans="2:8" ht="16.5" x14ac:dyDescent="0.25">
      <c r="B75" s="116" t="s">
        <v>298</v>
      </c>
      <c r="C75" s="101">
        <v>0</v>
      </c>
      <c r="D75" s="101">
        <v>0</v>
      </c>
      <c r="E75" s="101">
        <v>0</v>
      </c>
      <c r="F75" s="101">
        <v>0</v>
      </c>
      <c r="G75" s="101">
        <v>0</v>
      </c>
      <c r="H75" s="101">
        <v>0</v>
      </c>
    </row>
    <row r="76" spans="2:8" ht="33" x14ac:dyDescent="0.25">
      <c r="B76" s="116" t="s">
        <v>299</v>
      </c>
      <c r="C76" s="101">
        <v>0</v>
      </c>
      <c r="D76" s="101">
        <v>0</v>
      </c>
      <c r="E76" s="101">
        <v>0</v>
      </c>
      <c r="F76" s="101">
        <v>0</v>
      </c>
      <c r="G76" s="101">
        <v>0</v>
      </c>
      <c r="H76" s="101">
        <v>0</v>
      </c>
    </row>
    <row r="77" spans="2:8" ht="16.5" x14ac:dyDescent="0.25">
      <c r="B77" s="109" t="s">
        <v>300</v>
      </c>
      <c r="C77" s="110">
        <v>0</v>
      </c>
      <c r="D77" s="110">
        <v>0</v>
      </c>
      <c r="E77" s="110">
        <v>0</v>
      </c>
      <c r="F77" s="110">
        <v>0</v>
      </c>
      <c r="G77" s="110">
        <v>0</v>
      </c>
      <c r="H77" s="110">
        <v>0</v>
      </c>
    </row>
    <row r="78" spans="2:8" ht="15.75" thickBot="1" x14ac:dyDescent="0.3">
      <c r="B78" s="117"/>
      <c r="C78" s="96"/>
      <c r="D78" s="118"/>
      <c r="E78" s="96"/>
      <c r="F78" s="118"/>
      <c r="G78" s="118"/>
      <c r="H78" s="96"/>
    </row>
    <row r="79" spans="2:8" x14ac:dyDescent="0.25">
      <c r="B79" s="74"/>
      <c r="C79" s="74"/>
      <c r="D79" s="74"/>
      <c r="E79" s="74"/>
      <c r="F79" s="74"/>
      <c r="G79" s="74"/>
      <c r="H79" s="74"/>
    </row>
    <row r="80" spans="2:8" x14ac:dyDescent="0.25">
      <c r="B80" s="74"/>
      <c r="C80" s="74"/>
      <c r="D80" s="74"/>
      <c r="E80" s="74"/>
      <c r="F80" s="74"/>
      <c r="G80" s="74"/>
      <c r="H80" s="74"/>
    </row>
    <row r="81" spans="2:8" x14ac:dyDescent="0.25">
      <c r="B81" s="74"/>
      <c r="C81" s="74"/>
      <c r="D81" s="74"/>
      <c r="E81" s="74"/>
      <c r="F81" s="74"/>
      <c r="G81" s="74"/>
      <c r="H81" s="74"/>
    </row>
    <row r="82" spans="2:8" x14ac:dyDescent="0.25">
      <c r="B82" s="74"/>
      <c r="C82" s="74"/>
      <c r="D82" s="74"/>
      <c r="E82" s="74"/>
      <c r="F82" s="74"/>
      <c r="G82" s="74"/>
      <c r="H82" s="74"/>
    </row>
    <row r="83" spans="2:8" x14ac:dyDescent="0.25">
      <c r="B83" s="74"/>
      <c r="C83" s="74"/>
      <c r="D83" s="74"/>
      <c r="E83" s="74"/>
      <c r="F83" s="74"/>
      <c r="G83" s="74"/>
      <c r="H83" s="74"/>
    </row>
    <row r="84" spans="2:8" x14ac:dyDescent="0.25">
      <c r="B84" s="74"/>
      <c r="C84" s="74"/>
      <c r="D84" s="74"/>
      <c r="E84" s="74"/>
      <c r="F84" s="74"/>
      <c r="G84" s="74"/>
      <c r="H84" s="74"/>
    </row>
    <row r="85" spans="2:8" x14ac:dyDescent="0.25">
      <c r="B85" s="74"/>
      <c r="C85" s="74"/>
      <c r="D85" s="74"/>
      <c r="E85" s="74"/>
      <c r="F85" s="74"/>
      <c r="G85" s="74"/>
      <c r="H85" s="74"/>
    </row>
    <row r="86" spans="2:8" x14ac:dyDescent="0.25">
      <c r="B86" s="74"/>
      <c r="C86" s="74"/>
      <c r="D86" s="74"/>
      <c r="E86" s="74"/>
      <c r="F86" s="74"/>
      <c r="G86" s="74"/>
      <c r="H86" s="74"/>
    </row>
    <row r="87" spans="2:8" x14ac:dyDescent="0.25">
      <c r="B87" s="74"/>
      <c r="C87" s="74"/>
      <c r="D87" s="74"/>
      <c r="E87" s="74"/>
      <c r="F87" s="74"/>
      <c r="G87" s="74"/>
      <c r="H87" s="74"/>
    </row>
    <row r="88" spans="2:8" x14ac:dyDescent="0.25">
      <c r="B88" s="74"/>
      <c r="C88" s="74"/>
      <c r="D88" s="74"/>
      <c r="E88" s="74"/>
      <c r="F88" s="74"/>
      <c r="G88" s="74"/>
      <c r="H88" s="74"/>
    </row>
    <row r="89" spans="2:8" x14ac:dyDescent="0.25">
      <c r="B89" s="74"/>
      <c r="C89" s="74"/>
      <c r="D89" s="74"/>
      <c r="E89" s="74"/>
      <c r="F89" s="74"/>
      <c r="G89" s="74"/>
      <c r="H89" s="74"/>
    </row>
    <row r="90" spans="2:8" x14ac:dyDescent="0.25">
      <c r="B90" s="74"/>
      <c r="C90" s="74"/>
      <c r="D90" s="74"/>
      <c r="E90" s="74"/>
      <c r="F90" s="74"/>
      <c r="G90" s="74"/>
      <c r="H90" s="74"/>
    </row>
    <row r="91" spans="2:8" x14ac:dyDescent="0.25">
      <c r="B91" s="74"/>
      <c r="C91" s="74"/>
      <c r="D91" s="74"/>
      <c r="E91" s="74"/>
      <c r="F91" s="74"/>
      <c r="G91" s="74"/>
      <c r="H91" s="74"/>
    </row>
    <row r="92" spans="2:8" x14ac:dyDescent="0.25">
      <c r="B92" s="74"/>
      <c r="C92" s="74"/>
      <c r="D92" s="74"/>
      <c r="E92" s="74"/>
      <c r="F92" s="74"/>
      <c r="G92" s="74"/>
      <c r="H92" s="74"/>
    </row>
    <row r="93" spans="2:8" x14ac:dyDescent="0.25">
      <c r="B93" s="74"/>
      <c r="C93" s="74"/>
      <c r="D93" s="74"/>
      <c r="E93" s="74"/>
      <c r="F93" s="74"/>
      <c r="G93" s="74"/>
      <c r="H93" s="74"/>
    </row>
    <row r="94" spans="2:8" x14ac:dyDescent="0.25">
      <c r="B94" s="74"/>
      <c r="C94" s="74"/>
      <c r="D94" s="74"/>
      <c r="E94" s="74"/>
      <c r="F94" s="74"/>
      <c r="G94" s="74"/>
      <c r="H94" s="74"/>
    </row>
    <row r="95" spans="2:8" x14ac:dyDescent="0.25">
      <c r="B95" s="74"/>
      <c r="C95" s="74"/>
      <c r="D95" s="74"/>
      <c r="E95" s="74"/>
      <c r="F95" s="74"/>
      <c r="G95" s="74"/>
      <c r="H95" s="74"/>
    </row>
    <row r="96" spans="2:8" x14ac:dyDescent="0.25">
      <c r="B96" s="74"/>
      <c r="C96" s="74"/>
      <c r="D96" s="74"/>
      <c r="E96" s="74"/>
      <c r="F96" s="74"/>
      <c r="G96" s="74"/>
      <c r="H96" s="74"/>
    </row>
    <row r="97" spans="2:8" x14ac:dyDescent="0.25">
      <c r="B97" s="74"/>
      <c r="C97" s="74"/>
      <c r="D97" s="74"/>
      <c r="E97" s="74"/>
      <c r="F97" s="74"/>
      <c r="G97" s="74"/>
      <c r="H97" s="74"/>
    </row>
    <row r="98" spans="2:8" x14ac:dyDescent="0.25">
      <c r="B98" s="74"/>
      <c r="C98" s="74"/>
      <c r="D98" s="74"/>
      <c r="E98" s="74"/>
      <c r="F98" s="74"/>
      <c r="G98" s="74"/>
      <c r="H98" s="74"/>
    </row>
    <row r="99" spans="2:8" x14ac:dyDescent="0.25">
      <c r="B99" s="74"/>
      <c r="C99" s="74"/>
      <c r="D99" s="74"/>
      <c r="E99" s="74"/>
      <c r="F99" s="74"/>
      <c r="G99" s="74"/>
      <c r="H99" s="74"/>
    </row>
    <row r="100" spans="2:8" x14ac:dyDescent="0.25">
      <c r="B100" s="74"/>
      <c r="C100" s="74"/>
      <c r="D100" s="74"/>
      <c r="E100" s="74"/>
      <c r="F100" s="74"/>
      <c r="G100" s="74"/>
      <c r="H100" s="74"/>
    </row>
    <row r="101" spans="2:8" x14ac:dyDescent="0.25">
      <c r="B101" s="74"/>
      <c r="C101" s="74"/>
      <c r="D101" s="74"/>
      <c r="E101" s="74"/>
      <c r="F101" s="74"/>
      <c r="G101" s="74"/>
      <c r="H101" s="74"/>
    </row>
    <row r="102" spans="2:8" x14ac:dyDescent="0.25">
      <c r="B102" s="74"/>
      <c r="C102" s="74"/>
      <c r="D102" s="74"/>
      <c r="E102" s="74"/>
      <c r="F102" s="74"/>
      <c r="G102" s="74"/>
      <c r="H102" s="74"/>
    </row>
    <row r="103" spans="2:8" x14ac:dyDescent="0.25">
      <c r="B103" s="74"/>
      <c r="C103" s="74"/>
      <c r="D103" s="74"/>
      <c r="E103" s="74"/>
      <c r="F103" s="74"/>
      <c r="G103" s="74"/>
      <c r="H103" s="74"/>
    </row>
    <row r="104" spans="2:8" x14ac:dyDescent="0.25">
      <c r="B104" s="74"/>
      <c r="C104" s="74"/>
      <c r="D104" s="74"/>
      <c r="E104" s="74"/>
      <c r="F104" s="74"/>
      <c r="G104" s="74"/>
      <c r="H104" s="74"/>
    </row>
    <row r="105" spans="2:8" x14ac:dyDescent="0.25">
      <c r="B105" s="74"/>
      <c r="C105" s="74"/>
      <c r="D105" s="74"/>
      <c r="E105" s="74"/>
      <c r="F105" s="74"/>
      <c r="G105" s="74"/>
      <c r="H105" s="74"/>
    </row>
    <row r="106" spans="2:8" x14ac:dyDescent="0.25">
      <c r="B106" s="74"/>
      <c r="C106" s="74"/>
      <c r="D106" s="74"/>
      <c r="E106" s="74"/>
      <c r="F106" s="74"/>
      <c r="G106" s="74"/>
      <c r="H106" s="74"/>
    </row>
    <row r="107" spans="2:8" x14ac:dyDescent="0.25">
      <c r="B107" s="74"/>
      <c r="C107" s="74"/>
      <c r="D107" s="74"/>
      <c r="E107" s="74"/>
      <c r="F107" s="74"/>
      <c r="G107" s="74"/>
      <c r="H107" s="74"/>
    </row>
    <row r="108" spans="2:8" x14ac:dyDescent="0.25">
      <c r="B108" s="74"/>
      <c r="C108" s="74"/>
      <c r="D108" s="74"/>
      <c r="E108" s="74"/>
      <c r="F108" s="74"/>
      <c r="G108" s="74"/>
      <c r="H108" s="74"/>
    </row>
    <row r="109" spans="2:8" x14ac:dyDescent="0.25">
      <c r="B109" s="74"/>
      <c r="C109" s="74"/>
      <c r="D109" s="74"/>
      <c r="E109" s="74"/>
      <c r="F109" s="74"/>
      <c r="G109" s="74"/>
      <c r="H109" s="74"/>
    </row>
    <row r="110" spans="2:8" x14ac:dyDescent="0.25">
      <c r="B110" s="74"/>
      <c r="C110" s="74"/>
      <c r="D110" s="74"/>
      <c r="E110" s="74"/>
      <c r="F110" s="74"/>
      <c r="G110" s="74"/>
      <c r="H110" s="74"/>
    </row>
    <row r="111" spans="2:8" x14ac:dyDescent="0.25">
      <c r="B111" s="74"/>
      <c r="C111" s="74"/>
      <c r="D111" s="74"/>
      <c r="E111" s="74"/>
      <c r="F111" s="74"/>
      <c r="G111" s="74"/>
      <c r="H111" s="74"/>
    </row>
    <row r="112" spans="2:8" x14ac:dyDescent="0.25">
      <c r="B112" s="74"/>
      <c r="C112" s="74"/>
      <c r="D112" s="74"/>
      <c r="E112" s="74"/>
      <c r="F112" s="74"/>
      <c r="G112" s="74"/>
      <c r="H112" s="74"/>
    </row>
    <row r="113" spans="2:8" x14ac:dyDescent="0.25">
      <c r="B113" s="74"/>
      <c r="C113" s="74"/>
      <c r="D113" s="74"/>
      <c r="E113" s="74"/>
      <c r="F113" s="74"/>
      <c r="G113" s="74"/>
      <c r="H113" s="74"/>
    </row>
    <row r="114" spans="2:8" x14ac:dyDescent="0.25">
      <c r="B114" s="74"/>
      <c r="C114" s="74"/>
      <c r="D114" s="74"/>
      <c r="E114" s="74"/>
      <c r="F114" s="74"/>
      <c r="G114" s="74"/>
      <c r="H114" s="74"/>
    </row>
    <row r="115" spans="2:8" x14ac:dyDescent="0.25">
      <c r="B115" s="74"/>
      <c r="C115" s="74"/>
      <c r="D115" s="74"/>
      <c r="E115" s="74"/>
      <c r="F115" s="74"/>
      <c r="G115" s="74"/>
      <c r="H115" s="74"/>
    </row>
  </sheetData>
  <mergeCells count="11"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  <mergeCell ref="G7:G8"/>
  </mergeCells>
  <printOptions horizontalCentered="1"/>
  <pageMargins left="0.51181102362204722" right="0.51181102362204722" top="0.55118110236220474" bottom="0.35433070866141736" header="0.31496062992125984" footer="0.31496062992125984"/>
  <pageSetup scale="47" orientation="portrait" r:id="rId1"/>
  <ignoredErrors>
    <ignoredError sqref="H38" formula="1"/>
  </ignoredErrors>
  <drawing r:id="rId2"/>
  <legacyDrawing r:id="rId3"/>
  <oleObjects>
    <mc:AlternateContent xmlns:mc="http://schemas.openxmlformats.org/markup-compatibility/2006">
      <mc:Choice Requires="x14">
        <oleObject progId="Excel.Sheet.12" shapeId="6146" r:id="rId4">
          <objectPr defaultSize="0" autoPict="0" r:id="rId5">
            <anchor moveWithCells="1" sizeWithCells="1">
              <from>
                <xdr:col>1</xdr:col>
                <xdr:colOff>0</xdr:colOff>
                <xdr:row>80</xdr:row>
                <xdr:rowOff>123825</xdr:rowOff>
              </from>
              <to>
                <xdr:col>8</xdr:col>
                <xdr:colOff>0</xdr:colOff>
                <xdr:row>88</xdr:row>
                <xdr:rowOff>0</xdr:rowOff>
              </to>
            </anchor>
          </objectPr>
        </oleObject>
      </mc:Choice>
      <mc:Fallback>
        <oleObject progId="Excel.Sheet.12" shapeId="6146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C389A-F270-4D8B-9B7C-F8C54C385405}">
  <sheetPr>
    <pageSetUpPr fitToPage="1"/>
  </sheetPr>
  <dimension ref="B2:I171"/>
  <sheetViews>
    <sheetView workbookViewId="0">
      <selection activeCell="I161" sqref="I161"/>
    </sheetView>
  </sheetViews>
  <sheetFormatPr baseColWidth="10" defaultRowHeight="15" x14ac:dyDescent="0.25"/>
  <cols>
    <col min="2" max="2" width="11.42578125" customWidth="1"/>
    <col min="3" max="3" width="73.5703125" customWidth="1"/>
    <col min="4" max="5" width="16" customWidth="1"/>
    <col min="6" max="6" width="14.7109375" customWidth="1"/>
    <col min="7" max="7" width="15.7109375" customWidth="1"/>
    <col min="8" max="8" width="15.85546875" customWidth="1"/>
    <col min="9" max="9" width="15.7109375" customWidth="1"/>
  </cols>
  <sheetData>
    <row r="2" spans="2:9" ht="15.75" thickBot="1" x14ac:dyDescent="0.3"/>
    <row r="3" spans="2:9" ht="15.75" x14ac:dyDescent="0.25">
      <c r="B3" s="193" t="s">
        <v>81</v>
      </c>
      <c r="C3" s="194"/>
      <c r="D3" s="194"/>
      <c r="E3" s="194"/>
      <c r="F3" s="194"/>
      <c r="G3" s="194"/>
      <c r="H3" s="194"/>
      <c r="I3" s="226"/>
    </row>
    <row r="4" spans="2:9" ht="15.75" x14ac:dyDescent="0.25">
      <c r="B4" s="196" t="s">
        <v>301</v>
      </c>
      <c r="C4" s="197"/>
      <c r="D4" s="197"/>
      <c r="E4" s="197"/>
      <c r="F4" s="197"/>
      <c r="G4" s="197"/>
      <c r="H4" s="197"/>
      <c r="I4" s="227"/>
    </row>
    <row r="5" spans="2:9" ht="15.75" x14ac:dyDescent="0.25">
      <c r="B5" s="196" t="s">
        <v>302</v>
      </c>
      <c r="C5" s="197"/>
      <c r="D5" s="197"/>
      <c r="E5" s="197"/>
      <c r="F5" s="197"/>
      <c r="G5" s="197"/>
      <c r="H5" s="197"/>
      <c r="I5" s="227"/>
    </row>
    <row r="6" spans="2:9" ht="15.75" x14ac:dyDescent="0.25">
      <c r="B6" s="196" t="s">
        <v>444</v>
      </c>
      <c r="C6" s="197"/>
      <c r="D6" s="197"/>
      <c r="E6" s="197"/>
      <c r="F6" s="197"/>
      <c r="G6" s="197"/>
      <c r="H6" s="197"/>
      <c r="I6" s="227"/>
    </row>
    <row r="7" spans="2:9" ht="16.5" thickBot="1" x14ac:dyDescent="0.3">
      <c r="B7" s="199" t="s">
        <v>1</v>
      </c>
      <c r="C7" s="200"/>
      <c r="D7" s="200"/>
      <c r="E7" s="200"/>
      <c r="F7" s="200"/>
      <c r="G7" s="200"/>
      <c r="H7" s="200"/>
      <c r="I7" s="228"/>
    </row>
    <row r="8" spans="2:9" x14ac:dyDescent="0.25">
      <c r="B8" s="193" t="s">
        <v>82</v>
      </c>
      <c r="C8" s="195"/>
      <c r="D8" s="193" t="s">
        <v>303</v>
      </c>
      <c r="E8" s="194"/>
      <c r="F8" s="194"/>
      <c r="G8" s="194"/>
      <c r="H8" s="195"/>
      <c r="I8" s="223" t="s">
        <v>304</v>
      </c>
    </row>
    <row r="9" spans="2:9" ht="15.75" thickBot="1" x14ac:dyDescent="0.3">
      <c r="B9" s="196"/>
      <c r="C9" s="198"/>
      <c r="D9" s="199"/>
      <c r="E9" s="200"/>
      <c r="F9" s="200"/>
      <c r="G9" s="200"/>
      <c r="H9" s="201"/>
      <c r="I9" s="224"/>
    </row>
    <row r="10" spans="2:9" ht="63.75" thickBot="1" x14ac:dyDescent="0.3">
      <c r="B10" s="199"/>
      <c r="C10" s="201"/>
      <c r="D10" s="75" t="s">
        <v>197</v>
      </c>
      <c r="E10" s="52" t="s">
        <v>305</v>
      </c>
      <c r="F10" s="75" t="s">
        <v>306</v>
      </c>
      <c r="G10" s="75" t="s">
        <v>195</v>
      </c>
      <c r="H10" s="75" t="s">
        <v>198</v>
      </c>
      <c r="I10" s="225"/>
    </row>
    <row r="11" spans="2:9" ht="15.75" x14ac:dyDescent="0.25">
      <c r="B11" s="76" t="s">
        <v>307</v>
      </c>
      <c r="C11" s="77"/>
      <c r="D11" s="78">
        <f>+D12+D20+D30+D40+D50+D60+D64+D73+D77</f>
        <v>35317228</v>
      </c>
      <c r="E11" s="78">
        <f t="shared" ref="E11:I11" si="0">+E12+E20+E30+E40+E50+E60+E64+E73+E77</f>
        <v>14409264</v>
      </c>
      <c r="F11" s="78">
        <f>+F12+F20+F30+F40+F50+F60+F64+F73+F77</f>
        <v>49726492</v>
      </c>
      <c r="G11" s="78">
        <f>+G12+G20+G30+G40+G50+G60+G64+G73+G77</f>
        <v>37733571</v>
      </c>
      <c r="H11" s="78">
        <f t="shared" si="0"/>
        <v>36089319</v>
      </c>
      <c r="I11" s="78">
        <f t="shared" si="0"/>
        <v>11992921</v>
      </c>
    </row>
    <row r="12" spans="2:9" x14ac:dyDescent="0.25">
      <c r="B12" s="79" t="s">
        <v>308</v>
      </c>
      <c r="C12" s="80"/>
      <c r="D12" s="81">
        <f t="shared" ref="D12:I12" si="1">SUM(D13:D19)</f>
        <v>23993811</v>
      </c>
      <c r="E12" s="81">
        <f t="shared" si="1"/>
        <v>7701413</v>
      </c>
      <c r="F12" s="81">
        <f t="shared" si="1"/>
        <v>31695224</v>
      </c>
      <c r="G12" s="81">
        <f t="shared" si="1"/>
        <v>29843071</v>
      </c>
      <c r="H12" s="81">
        <f t="shared" si="1"/>
        <v>28670648</v>
      </c>
      <c r="I12" s="81">
        <f t="shared" si="1"/>
        <v>1852153</v>
      </c>
    </row>
    <row r="13" spans="2:9" ht="15.75" x14ac:dyDescent="0.25">
      <c r="B13" s="82" t="s">
        <v>309</v>
      </c>
      <c r="C13" s="83"/>
      <c r="D13" s="81">
        <v>14399523</v>
      </c>
      <c r="E13" s="67">
        <v>593311</v>
      </c>
      <c r="F13" s="81">
        <f t="shared" ref="F13:F39" si="2">+D13+E13</f>
        <v>14992834</v>
      </c>
      <c r="G13" s="67">
        <v>14992834</v>
      </c>
      <c r="H13" s="67">
        <v>14992834</v>
      </c>
      <c r="I13" s="67">
        <f>+F13-G13</f>
        <v>0</v>
      </c>
    </row>
    <row r="14" spans="2:9" ht="15.75" x14ac:dyDescent="0.25">
      <c r="B14" s="82" t="s">
        <v>310</v>
      </c>
      <c r="C14" s="83"/>
      <c r="D14" s="81">
        <v>0</v>
      </c>
      <c r="E14" s="67">
        <v>0</v>
      </c>
      <c r="F14" s="81">
        <f t="shared" si="2"/>
        <v>0</v>
      </c>
      <c r="G14" s="67">
        <v>0</v>
      </c>
      <c r="H14" s="67">
        <v>0</v>
      </c>
      <c r="I14" s="67">
        <f t="shared" ref="I14:I19" si="3">+F14-G14</f>
        <v>0</v>
      </c>
    </row>
    <row r="15" spans="2:9" ht="15.75" x14ac:dyDescent="0.25">
      <c r="B15" s="82" t="s">
        <v>311</v>
      </c>
      <c r="C15" s="83"/>
      <c r="D15" s="81">
        <v>8256559</v>
      </c>
      <c r="E15" s="67">
        <v>495076</v>
      </c>
      <c r="F15" s="81">
        <f t="shared" si="2"/>
        <v>8751635</v>
      </c>
      <c r="G15" s="67">
        <v>8751635</v>
      </c>
      <c r="H15" s="67">
        <v>8574361</v>
      </c>
      <c r="I15" s="67">
        <f t="shared" si="3"/>
        <v>0</v>
      </c>
    </row>
    <row r="16" spans="2:9" ht="15.75" x14ac:dyDescent="0.25">
      <c r="B16" s="82" t="s">
        <v>312</v>
      </c>
      <c r="C16" s="83"/>
      <c r="D16" s="81">
        <v>761684</v>
      </c>
      <c r="E16" s="67">
        <v>3013327</v>
      </c>
      <c r="F16" s="81">
        <f t="shared" si="2"/>
        <v>3775011</v>
      </c>
      <c r="G16" s="67">
        <v>2236492</v>
      </c>
      <c r="H16" s="67">
        <v>1241343</v>
      </c>
      <c r="I16" s="67">
        <f t="shared" si="3"/>
        <v>1538519</v>
      </c>
    </row>
    <row r="17" spans="2:9" ht="15.75" x14ac:dyDescent="0.25">
      <c r="B17" s="82" t="s">
        <v>313</v>
      </c>
      <c r="C17" s="83"/>
      <c r="D17" s="81">
        <v>576045</v>
      </c>
      <c r="E17" s="67">
        <v>3599699</v>
      </c>
      <c r="F17" s="81">
        <f t="shared" si="2"/>
        <v>4175744</v>
      </c>
      <c r="G17" s="67">
        <v>3862110</v>
      </c>
      <c r="H17" s="67">
        <v>3862110</v>
      </c>
      <c r="I17" s="67">
        <f t="shared" si="3"/>
        <v>313634</v>
      </c>
    </row>
    <row r="18" spans="2:9" ht="15.75" x14ac:dyDescent="0.25">
      <c r="B18" s="82" t="s">
        <v>314</v>
      </c>
      <c r="C18" s="83"/>
      <c r="D18" s="81">
        <v>0</v>
      </c>
      <c r="E18" s="67">
        <v>0</v>
      </c>
      <c r="F18" s="81">
        <f t="shared" si="2"/>
        <v>0</v>
      </c>
      <c r="G18" s="67">
        <v>0</v>
      </c>
      <c r="H18" s="67">
        <v>0</v>
      </c>
      <c r="I18" s="67">
        <f t="shared" si="3"/>
        <v>0</v>
      </c>
    </row>
    <row r="19" spans="2:9" ht="15.75" x14ac:dyDescent="0.25">
      <c r="B19" s="82" t="s">
        <v>315</v>
      </c>
      <c r="C19" s="83"/>
      <c r="D19" s="81">
        <v>0</v>
      </c>
      <c r="E19" s="67">
        <v>0</v>
      </c>
      <c r="F19" s="81">
        <f t="shared" si="2"/>
        <v>0</v>
      </c>
      <c r="G19" s="67">
        <v>0</v>
      </c>
      <c r="H19" s="67">
        <v>0</v>
      </c>
      <c r="I19" s="67">
        <f t="shared" si="3"/>
        <v>0</v>
      </c>
    </row>
    <row r="20" spans="2:9" x14ac:dyDescent="0.25">
      <c r="B20" s="79" t="s">
        <v>316</v>
      </c>
      <c r="C20" s="80"/>
      <c r="D20" s="81">
        <f>SUM(D21:D29)</f>
        <v>1971349</v>
      </c>
      <c r="E20" s="81">
        <f t="shared" ref="E20:I20" si="4">SUM(E21:E29)</f>
        <v>633529</v>
      </c>
      <c r="F20" s="81">
        <f t="shared" si="4"/>
        <v>2604878</v>
      </c>
      <c r="G20" s="81">
        <f t="shared" si="4"/>
        <v>2604878</v>
      </c>
      <c r="H20" s="81">
        <f t="shared" si="4"/>
        <v>2585152</v>
      </c>
      <c r="I20" s="81">
        <f t="shared" si="4"/>
        <v>0</v>
      </c>
    </row>
    <row r="21" spans="2:9" ht="15.75" x14ac:dyDescent="0.25">
      <c r="B21" s="82" t="s">
        <v>317</v>
      </c>
      <c r="C21" s="83"/>
      <c r="D21" s="81">
        <v>1129076</v>
      </c>
      <c r="E21" s="67">
        <v>441162</v>
      </c>
      <c r="F21" s="81">
        <f t="shared" si="2"/>
        <v>1570238</v>
      </c>
      <c r="G21" s="67">
        <v>1570238</v>
      </c>
      <c r="H21" s="67">
        <v>1550513</v>
      </c>
      <c r="I21" s="67">
        <f t="shared" ref="I21:I29" si="5">+F21-G21</f>
        <v>0</v>
      </c>
    </row>
    <row r="22" spans="2:9" ht="15.75" x14ac:dyDescent="0.25">
      <c r="B22" s="82" t="s">
        <v>318</v>
      </c>
      <c r="C22" s="83"/>
      <c r="D22" s="81">
        <v>398130</v>
      </c>
      <c r="E22" s="67">
        <v>-220635</v>
      </c>
      <c r="F22" s="81">
        <f t="shared" si="2"/>
        <v>177495</v>
      </c>
      <c r="G22" s="67">
        <v>177495</v>
      </c>
      <c r="H22" s="67">
        <v>177495</v>
      </c>
      <c r="I22" s="67">
        <f t="shared" si="5"/>
        <v>0</v>
      </c>
    </row>
    <row r="23" spans="2:9" ht="15.75" x14ac:dyDescent="0.25">
      <c r="B23" s="82" t="s">
        <v>319</v>
      </c>
      <c r="C23" s="83"/>
      <c r="D23" s="81">
        <v>0</v>
      </c>
      <c r="E23" s="67">
        <v>0</v>
      </c>
      <c r="F23" s="81">
        <f t="shared" si="2"/>
        <v>0</v>
      </c>
      <c r="G23" s="67">
        <v>0</v>
      </c>
      <c r="H23" s="67">
        <v>0</v>
      </c>
      <c r="I23" s="67">
        <f t="shared" si="5"/>
        <v>0</v>
      </c>
    </row>
    <row r="24" spans="2:9" ht="15.75" x14ac:dyDescent="0.25">
      <c r="B24" s="82" t="s">
        <v>320</v>
      </c>
      <c r="C24" s="83"/>
      <c r="D24" s="81">
        <v>85379</v>
      </c>
      <c r="E24" s="67">
        <v>19997</v>
      </c>
      <c r="F24" s="81">
        <f t="shared" si="2"/>
        <v>105376</v>
      </c>
      <c r="G24" s="67">
        <v>105376</v>
      </c>
      <c r="H24" s="67">
        <v>105376</v>
      </c>
      <c r="I24" s="67">
        <f t="shared" si="5"/>
        <v>0</v>
      </c>
    </row>
    <row r="25" spans="2:9" ht="15.75" x14ac:dyDescent="0.25">
      <c r="B25" s="82" t="s">
        <v>321</v>
      </c>
      <c r="C25" s="83"/>
      <c r="D25" s="81">
        <v>29264</v>
      </c>
      <c r="E25" s="67">
        <v>152</v>
      </c>
      <c r="F25" s="81">
        <f t="shared" si="2"/>
        <v>29416</v>
      </c>
      <c r="G25" s="67">
        <v>29416</v>
      </c>
      <c r="H25" s="67">
        <v>29416</v>
      </c>
      <c r="I25" s="67">
        <f t="shared" si="5"/>
        <v>0</v>
      </c>
    </row>
    <row r="26" spans="2:9" ht="15.75" x14ac:dyDescent="0.25">
      <c r="B26" s="82" t="s">
        <v>322</v>
      </c>
      <c r="C26" s="83"/>
      <c r="D26" s="81">
        <v>220290</v>
      </c>
      <c r="E26" s="67">
        <v>104139</v>
      </c>
      <c r="F26" s="81">
        <f t="shared" si="2"/>
        <v>324429</v>
      </c>
      <c r="G26" s="67">
        <v>324429</v>
      </c>
      <c r="H26" s="67">
        <v>324429</v>
      </c>
      <c r="I26" s="67">
        <f t="shared" si="5"/>
        <v>0</v>
      </c>
    </row>
    <row r="27" spans="2:9" ht="15.75" x14ac:dyDescent="0.25">
      <c r="B27" s="82" t="s">
        <v>323</v>
      </c>
      <c r="C27" s="83"/>
      <c r="D27" s="81">
        <v>9890</v>
      </c>
      <c r="E27" s="67">
        <v>124906</v>
      </c>
      <c r="F27" s="81">
        <f t="shared" si="2"/>
        <v>134796</v>
      </c>
      <c r="G27" s="67">
        <v>134796</v>
      </c>
      <c r="H27" s="67">
        <v>134795</v>
      </c>
      <c r="I27" s="67">
        <f t="shared" si="5"/>
        <v>0</v>
      </c>
    </row>
    <row r="28" spans="2:9" ht="15.75" x14ac:dyDescent="0.25">
      <c r="B28" s="82" t="s">
        <v>324</v>
      </c>
      <c r="C28" s="83"/>
      <c r="D28" s="81">
        <v>0</v>
      </c>
      <c r="E28" s="67">
        <v>0</v>
      </c>
      <c r="F28" s="81">
        <f t="shared" si="2"/>
        <v>0</v>
      </c>
      <c r="G28" s="67">
        <v>0</v>
      </c>
      <c r="H28" s="67">
        <v>0</v>
      </c>
      <c r="I28" s="67">
        <f t="shared" si="5"/>
        <v>0</v>
      </c>
    </row>
    <row r="29" spans="2:9" ht="15.75" x14ac:dyDescent="0.25">
      <c r="B29" s="82" t="s">
        <v>325</v>
      </c>
      <c r="C29" s="83"/>
      <c r="D29" s="81">
        <v>99320</v>
      </c>
      <c r="E29" s="67">
        <v>163808</v>
      </c>
      <c r="F29" s="81">
        <f t="shared" si="2"/>
        <v>263128</v>
      </c>
      <c r="G29" s="67">
        <v>263128</v>
      </c>
      <c r="H29" s="67">
        <v>263128</v>
      </c>
      <c r="I29" s="67">
        <f t="shared" si="5"/>
        <v>0</v>
      </c>
    </row>
    <row r="30" spans="2:9" x14ac:dyDescent="0.25">
      <c r="B30" s="79" t="s">
        <v>326</v>
      </c>
      <c r="C30" s="80"/>
      <c r="D30" s="81">
        <f>SUM(D31:D39)</f>
        <v>9192018</v>
      </c>
      <c r="E30" s="81">
        <f t="shared" ref="E30:I30" si="6">SUM(E31:E39)</f>
        <v>5736179</v>
      </c>
      <c r="F30" s="81">
        <f t="shared" si="6"/>
        <v>14928197</v>
      </c>
      <c r="G30" s="81">
        <f t="shared" si="6"/>
        <v>4787429</v>
      </c>
      <c r="H30" s="81">
        <f t="shared" si="6"/>
        <v>4335326</v>
      </c>
      <c r="I30" s="81">
        <f t="shared" si="6"/>
        <v>10140768</v>
      </c>
    </row>
    <row r="31" spans="2:9" ht="15.75" x14ac:dyDescent="0.25">
      <c r="B31" s="82" t="s">
        <v>327</v>
      </c>
      <c r="C31" s="83"/>
      <c r="D31" s="81">
        <v>804750</v>
      </c>
      <c r="E31" s="67">
        <v>-182982</v>
      </c>
      <c r="F31" s="81">
        <f t="shared" si="2"/>
        <v>621768</v>
      </c>
      <c r="G31" s="67">
        <v>621768</v>
      </c>
      <c r="H31" s="67">
        <v>582706</v>
      </c>
      <c r="I31" s="67">
        <f t="shared" ref="I31:I44" si="7">+F31-G31</f>
        <v>0</v>
      </c>
    </row>
    <row r="32" spans="2:9" ht="15.75" x14ac:dyDescent="0.25">
      <c r="B32" s="82" t="s">
        <v>328</v>
      </c>
      <c r="C32" s="83"/>
      <c r="D32" s="81">
        <v>71360</v>
      </c>
      <c r="E32" s="157">
        <v>-30180</v>
      </c>
      <c r="F32" s="81">
        <f t="shared" si="2"/>
        <v>41180</v>
      </c>
      <c r="G32" s="67">
        <v>41180</v>
      </c>
      <c r="H32" s="67">
        <v>41180</v>
      </c>
      <c r="I32" s="67">
        <f t="shared" si="7"/>
        <v>0</v>
      </c>
    </row>
    <row r="33" spans="2:9" ht="15.75" x14ac:dyDescent="0.25">
      <c r="B33" s="82" t="s">
        <v>329</v>
      </c>
      <c r="C33" s="83"/>
      <c r="D33" s="81">
        <v>6525830</v>
      </c>
      <c r="E33" s="67">
        <v>2919284</v>
      </c>
      <c r="F33" s="81">
        <f t="shared" si="2"/>
        <v>9445114</v>
      </c>
      <c r="G33" s="67">
        <v>1545359</v>
      </c>
      <c r="H33" s="67">
        <v>1545359</v>
      </c>
      <c r="I33" s="67">
        <f t="shared" si="7"/>
        <v>7899755</v>
      </c>
    </row>
    <row r="34" spans="2:9" ht="15.75" x14ac:dyDescent="0.25">
      <c r="B34" s="82" t="s">
        <v>330</v>
      </c>
      <c r="C34" s="83"/>
      <c r="D34" s="81">
        <v>221708</v>
      </c>
      <c r="E34" s="67">
        <v>320696</v>
      </c>
      <c r="F34" s="81">
        <f t="shared" si="2"/>
        <v>542404</v>
      </c>
      <c r="G34" s="67">
        <v>530803</v>
      </c>
      <c r="H34" s="67">
        <v>530804</v>
      </c>
      <c r="I34" s="67">
        <f t="shared" si="7"/>
        <v>11601</v>
      </c>
    </row>
    <row r="35" spans="2:9" ht="15.75" x14ac:dyDescent="0.25">
      <c r="B35" s="82" t="s">
        <v>331</v>
      </c>
      <c r="C35" s="83"/>
      <c r="D35" s="81">
        <v>181072</v>
      </c>
      <c r="E35" s="67">
        <v>96682</v>
      </c>
      <c r="F35" s="81">
        <f t="shared" si="2"/>
        <v>277754</v>
      </c>
      <c r="G35" s="67">
        <v>277754</v>
      </c>
      <c r="H35" s="67">
        <v>277754</v>
      </c>
      <c r="I35" s="67">
        <f t="shared" si="7"/>
        <v>0</v>
      </c>
    </row>
    <row r="36" spans="2:9" ht="15.75" x14ac:dyDescent="0.25">
      <c r="B36" s="82" t="s">
        <v>332</v>
      </c>
      <c r="C36" s="83"/>
      <c r="D36" s="81">
        <v>18800</v>
      </c>
      <c r="E36" s="67">
        <v>-18800</v>
      </c>
      <c r="F36" s="81">
        <f t="shared" si="2"/>
        <v>0</v>
      </c>
      <c r="G36" s="67">
        <v>0</v>
      </c>
      <c r="H36" s="67">
        <v>0</v>
      </c>
      <c r="I36" s="67">
        <f t="shared" si="7"/>
        <v>0</v>
      </c>
    </row>
    <row r="37" spans="2:9" ht="15.75" x14ac:dyDescent="0.25">
      <c r="B37" s="82" t="s">
        <v>333</v>
      </c>
      <c r="C37" s="83"/>
      <c r="D37" s="81">
        <v>204000</v>
      </c>
      <c r="E37" s="67">
        <v>-135897</v>
      </c>
      <c r="F37" s="81">
        <f t="shared" si="2"/>
        <v>68103</v>
      </c>
      <c r="G37" s="67">
        <v>68103</v>
      </c>
      <c r="H37" s="67">
        <v>68103</v>
      </c>
      <c r="I37" s="67">
        <f t="shared" si="7"/>
        <v>0</v>
      </c>
    </row>
    <row r="38" spans="2:9" ht="15.75" x14ac:dyDescent="0.25">
      <c r="B38" s="82" t="s">
        <v>334</v>
      </c>
      <c r="C38" s="83"/>
      <c r="D38" s="81">
        <v>403000</v>
      </c>
      <c r="E38" s="157">
        <v>-66205</v>
      </c>
      <c r="F38" s="81">
        <f t="shared" si="2"/>
        <v>336795</v>
      </c>
      <c r="G38" s="67">
        <v>336795</v>
      </c>
      <c r="H38" s="67">
        <v>336795</v>
      </c>
      <c r="I38" s="67">
        <f t="shared" si="7"/>
        <v>0</v>
      </c>
    </row>
    <row r="39" spans="2:9" ht="15.75" x14ac:dyDescent="0.25">
      <c r="B39" s="82" t="s">
        <v>335</v>
      </c>
      <c r="C39" s="83"/>
      <c r="D39" s="81">
        <v>761498</v>
      </c>
      <c r="E39" s="67">
        <v>2833581</v>
      </c>
      <c r="F39" s="81">
        <f t="shared" si="2"/>
        <v>3595079</v>
      </c>
      <c r="G39" s="67">
        <v>1365667</v>
      </c>
      <c r="H39" s="67">
        <v>952625</v>
      </c>
      <c r="I39" s="67">
        <f t="shared" si="7"/>
        <v>2229412</v>
      </c>
    </row>
    <row r="40" spans="2:9" ht="27.75" customHeight="1" x14ac:dyDescent="0.25">
      <c r="B40" s="229" t="s">
        <v>336</v>
      </c>
      <c r="C40" s="230"/>
      <c r="D40" s="81">
        <f>SUM(D41:D49)</f>
        <v>15000</v>
      </c>
      <c r="E40" s="81">
        <f t="shared" ref="E40:I40" si="8">SUM(E41:E49)</f>
        <v>15400</v>
      </c>
      <c r="F40" s="81">
        <f t="shared" si="8"/>
        <v>30400</v>
      </c>
      <c r="G40" s="81">
        <f t="shared" si="8"/>
        <v>30400</v>
      </c>
      <c r="H40" s="81">
        <f t="shared" si="8"/>
        <v>30400</v>
      </c>
      <c r="I40" s="81">
        <f t="shared" si="8"/>
        <v>0</v>
      </c>
    </row>
    <row r="41" spans="2:9" ht="15.75" x14ac:dyDescent="0.25">
      <c r="B41" s="82" t="s">
        <v>337</v>
      </c>
      <c r="C41" s="83"/>
      <c r="D41" s="81">
        <v>0</v>
      </c>
      <c r="E41" s="81">
        <v>0</v>
      </c>
      <c r="F41" s="81">
        <v>0</v>
      </c>
      <c r="G41" s="81">
        <v>0</v>
      </c>
      <c r="H41" s="81">
        <v>0</v>
      </c>
      <c r="I41" s="67">
        <f t="shared" si="7"/>
        <v>0</v>
      </c>
    </row>
    <row r="42" spans="2:9" ht="15.75" x14ac:dyDescent="0.25">
      <c r="B42" s="82" t="s">
        <v>338</v>
      </c>
      <c r="C42" s="83"/>
      <c r="D42" s="81">
        <v>0</v>
      </c>
      <c r="E42" s="81">
        <v>0</v>
      </c>
      <c r="F42" s="81">
        <v>0</v>
      </c>
      <c r="G42" s="81">
        <v>0</v>
      </c>
      <c r="H42" s="81">
        <v>0</v>
      </c>
      <c r="I42" s="67">
        <f t="shared" si="7"/>
        <v>0</v>
      </c>
    </row>
    <row r="43" spans="2:9" ht="15.75" x14ac:dyDescent="0.25">
      <c r="B43" s="82" t="s">
        <v>339</v>
      </c>
      <c r="C43" s="83"/>
      <c r="D43" s="81">
        <v>0</v>
      </c>
      <c r="E43" s="81">
        <v>0</v>
      </c>
      <c r="F43" s="81">
        <v>0</v>
      </c>
      <c r="G43" s="81">
        <v>0</v>
      </c>
      <c r="H43" s="81">
        <v>0</v>
      </c>
      <c r="I43" s="67">
        <f t="shared" si="7"/>
        <v>0</v>
      </c>
    </row>
    <row r="44" spans="2:9" ht="15.75" x14ac:dyDescent="0.25">
      <c r="B44" s="82" t="s">
        <v>340</v>
      </c>
      <c r="C44" s="83"/>
      <c r="D44" s="81">
        <v>15000</v>
      </c>
      <c r="E44" s="67">
        <v>15400</v>
      </c>
      <c r="F44" s="81">
        <f>+D44+E44</f>
        <v>30400</v>
      </c>
      <c r="G44" s="67">
        <v>30400</v>
      </c>
      <c r="H44" s="67">
        <v>30400</v>
      </c>
      <c r="I44" s="67">
        <f t="shared" si="7"/>
        <v>0</v>
      </c>
    </row>
    <row r="45" spans="2:9" ht="15.75" x14ac:dyDescent="0.25">
      <c r="B45" s="82" t="s">
        <v>341</v>
      </c>
      <c r="C45" s="83"/>
      <c r="D45" s="81">
        <v>0</v>
      </c>
      <c r="E45" s="81">
        <v>0</v>
      </c>
      <c r="F45" s="81">
        <v>0</v>
      </c>
      <c r="G45" s="81">
        <v>0</v>
      </c>
      <c r="H45" s="81">
        <v>0</v>
      </c>
      <c r="I45" s="67">
        <v>0</v>
      </c>
    </row>
    <row r="46" spans="2:9" ht="15.75" x14ac:dyDescent="0.25">
      <c r="B46" s="82" t="s">
        <v>342</v>
      </c>
      <c r="C46" s="83"/>
      <c r="D46" s="81">
        <v>0</v>
      </c>
      <c r="E46" s="81">
        <v>0</v>
      </c>
      <c r="F46" s="81">
        <v>0</v>
      </c>
      <c r="G46" s="81">
        <v>0</v>
      </c>
      <c r="H46" s="81">
        <v>0</v>
      </c>
      <c r="I46" s="67">
        <v>0</v>
      </c>
    </row>
    <row r="47" spans="2:9" ht="15.75" x14ac:dyDescent="0.25">
      <c r="B47" s="82" t="s">
        <v>343</v>
      </c>
      <c r="C47" s="83"/>
      <c r="D47" s="81">
        <v>0</v>
      </c>
      <c r="E47" s="81">
        <v>0</v>
      </c>
      <c r="F47" s="81">
        <v>0</v>
      </c>
      <c r="G47" s="81">
        <v>0</v>
      </c>
      <c r="H47" s="81">
        <v>0</v>
      </c>
      <c r="I47" s="67">
        <v>0</v>
      </c>
    </row>
    <row r="48" spans="2:9" ht="15.75" x14ac:dyDescent="0.25">
      <c r="B48" s="82" t="s">
        <v>344</v>
      </c>
      <c r="C48" s="83"/>
      <c r="D48" s="81">
        <v>0</v>
      </c>
      <c r="E48" s="81">
        <v>0</v>
      </c>
      <c r="F48" s="81">
        <v>0</v>
      </c>
      <c r="G48" s="81">
        <v>0</v>
      </c>
      <c r="H48" s="81">
        <v>0</v>
      </c>
      <c r="I48" s="67">
        <v>0</v>
      </c>
    </row>
    <row r="49" spans="2:9" ht="15.75" x14ac:dyDescent="0.25">
      <c r="B49" s="82" t="s">
        <v>345</v>
      </c>
      <c r="C49" s="83"/>
      <c r="D49" s="81">
        <v>0</v>
      </c>
      <c r="E49" s="81">
        <v>0</v>
      </c>
      <c r="F49" s="81">
        <v>0</v>
      </c>
      <c r="G49" s="81">
        <v>0</v>
      </c>
      <c r="H49" s="81">
        <v>0</v>
      </c>
      <c r="I49" s="67">
        <v>0</v>
      </c>
    </row>
    <row r="50" spans="2:9" x14ac:dyDescent="0.25">
      <c r="B50" s="229" t="s">
        <v>346</v>
      </c>
      <c r="C50" s="230"/>
      <c r="D50" s="81">
        <f>SUM(D51:D59)</f>
        <v>145050</v>
      </c>
      <c r="E50" s="81">
        <f t="shared" ref="E50:I50" si="9">SUM(E51:E59)</f>
        <v>322743</v>
      </c>
      <c r="F50" s="81">
        <f t="shared" si="9"/>
        <v>467793</v>
      </c>
      <c r="G50" s="81">
        <f t="shared" si="9"/>
        <v>467793</v>
      </c>
      <c r="H50" s="81">
        <f t="shared" si="9"/>
        <v>467793</v>
      </c>
      <c r="I50" s="81">
        <f t="shared" si="9"/>
        <v>0</v>
      </c>
    </row>
    <row r="51" spans="2:9" ht="15.75" x14ac:dyDescent="0.25">
      <c r="B51" s="82" t="s">
        <v>347</v>
      </c>
      <c r="C51" s="83"/>
      <c r="D51" s="81">
        <v>110600</v>
      </c>
      <c r="E51" s="67">
        <v>357193</v>
      </c>
      <c r="F51" s="81">
        <f t="shared" ref="F51:F56" si="10">+D51+E51</f>
        <v>467793</v>
      </c>
      <c r="G51" s="67">
        <v>467793</v>
      </c>
      <c r="H51" s="67">
        <v>467793</v>
      </c>
      <c r="I51" s="67">
        <f t="shared" ref="I51:I56" si="11">+F51-G51</f>
        <v>0</v>
      </c>
    </row>
    <row r="52" spans="2:9" ht="15.75" x14ac:dyDescent="0.25">
      <c r="B52" s="82" t="s">
        <v>348</v>
      </c>
      <c r="C52" s="83"/>
      <c r="D52" s="81">
        <v>0</v>
      </c>
      <c r="E52" s="81">
        <v>0</v>
      </c>
      <c r="F52" s="81">
        <f t="shared" si="10"/>
        <v>0</v>
      </c>
      <c r="G52" s="81">
        <v>0</v>
      </c>
      <c r="H52" s="81">
        <v>0</v>
      </c>
      <c r="I52" s="67">
        <f t="shared" si="11"/>
        <v>0</v>
      </c>
    </row>
    <row r="53" spans="2:9" ht="15.75" x14ac:dyDescent="0.25">
      <c r="B53" s="82" t="s">
        <v>349</v>
      </c>
      <c r="C53" s="83"/>
      <c r="D53" s="81">
        <v>0</v>
      </c>
      <c r="E53" s="81">
        <v>0</v>
      </c>
      <c r="F53" s="81">
        <f t="shared" si="10"/>
        <v>0</v>
      </c>
      <c r="G53" s="81">
        <v>0</v>
      </c>
      <c r="H53" s="81">
        <v>0</v>
      </c>
      <c r="I53" s="67">
        <f t="shared" si="11"/>
        <v>0</v>
      </c>
    </row>
    <row r="54" spans="2:9" ht="15.75" x14ac:dyDescent="0.25">
      <c r="B54" s="82" t="s">
        <v>350</v>
      </c>
      <c r="C54" s="83"/>
      <c r="D54" s="81">
        <v>0</v>
      </c>
      <c r="E54" s="81">
        <v>0</v>
      </c>
      <c r="F54" s="81">
        <f t="shared" si="10"/>
        <v>0</v>
      </c>
      <c r="G54" s="81">
        <v>0</v>
      </c>
      <c r="H54" s="81">
        <v>0</v>
      </c>
      <c r="I54" s="67">
        <f t="shared" si="11"/>
        <v>0</v>
      </c>
    </row>
    <row r="55" spans="2:9" ht="15.75" x14ac:dyDescent="0.25">
      <c r="B55" s="82" t="s">
        <v>351</v>
      </c>
      <c r="C55" s="83"/>
      <c r="D55" s="81">
        <v>0</v>
      </c>
      <c r="E55" s="81">
        <v>0</v>
      </c>
      <c r="F55" s="81">
        <f t="shared" si="10"/>
        <v>0</v>
      </c>
      <c r="G55" s="81">
        <v>0</v>
      </c>
      <c r="H55" s="81">
        <v>0</v>
      </c>
      <c r="I55" s="67">
        <f t="shared" si="11"/>
        <v>0</v>
      </c>
    </row>
    <row r="56" spans="2:9" ht="15.75" x14ac:dyDescent="0.25">
      <c r="B56" s="82" t="s">
        <v>352</v>
      </c>
      <c r="C56" s="83"/>
      <c r="D56" s="81">
        <v>34450</v>
      </c>
      <c r="E56" s="67">
        <v>-34450</v>
      </c>
      <c r="F56" s="81">
        <f t="shared" si="10"/>
        <v>0</v>
      </c>
      <c r="G56" s="67">
        <v>0</v>
      </c>
      <c r="H56" s="67">
        <v>0</v>
      </c>
      <c r="I56" s="67">
        <f t="shared" si="11"/>
        <v>0</v>
      </c>
    </row>
    <row r="57" spans="2:9" ht="15.75" x14ac:dyDescent="0.25">
      <c r="B57" s="82" t="s">
        <v>353</v>
      </c>
      <c r="C57" s="83"/>
      <c r="D57" s="81">
        <v>0</v>
      </c>
      <c r="E57" s="81">
        <v>0</v>
      </c>
      <c r="F57" s="81">
        <v>0</v>
      </c>
      <c r="G57" s="81">
        <v>0</v>
      </c>
      <c r="H57" s="81">
        <v>0</v>
      </c>
      <c r="I57" s="67">
        <v>0</v>
      </c>
    </row>
    <row r="58" spans="2:9" ht="15.75" x14ac:dyDescent="0.25">
      <c r="B58" s="82" t="s">
        <v>354</v>
      </c>
      <c r="C58" s="83"/>
      <c r="D58" s="81">
        <v>0</v>
      </c>
      <c r="E58" s="81">
        <v>0</v>
      </c>
      <c r="F58" s="81">
        <v>0</v>
      </c>
      <c r="G58" s="81">
        <v>0</v>
      </c>
      <c r="H58" s="81">
        <v>0</v>
      </c>
      <c r="I58" s="67">
        <v>0</v>
      </c>
    </row>
    <row r="59" spans="2:9" ht="15.75" x14ac:dyDescent="0.25">
      <c r="B59" s="82" t="s">
        <v>355</v>
      </c>
      <c r="C59" s="83"/>
      <c r="D59" s="81">
        <v>0</v>
      </c>
      <c r="E59" s="81">
        <v>0</v>
      </c>
      <c r="F59" s="81">
        <v>0</v>
      </c>
      <c r="G59" s="81">
        <v>0</v>
      </c>
      <c r="H59" s="81">
        <v>0</v>
      </c>
      <c r="I59" s="67">
        <v>0</v>
      </c>
    </row>
    <row r="60" spans="2:9" x14ac:dyDescent="0.25">
      <c r="B60" s="79" t="s">
        <v>356</v>
      </c>
      <c r="C60" s="80"/>
      <c r="D60" s="81">
        <v>0</v>
      </c>
      <c r="E60" s="81">
        <v>0</v>
      </c>
      <c r="F60" s="81">
        <v>0</v>
      </c>
      <c r="G60" s="81">
        <v>0</v>
      </c>
      <c r="H60" s="81">
        <v>0</v>
      </c>
      <c r="I60" s="67">
        <v>0</v>
      </c>
    </row>
    <row r="61" spans="2:9" ht="15.75" x14ac:dyDescent="0.25">
      <c r="B61" s="82" t="s">
        <v>357</v>
      </c>
      <c r="C61" s="83"/>
      <c r="D61" s="81">
        <v>0</v>
      </c>
      <c r="E61" s="81">
        <v>0</v>
      </c>
      <c r="F61" s="81">
        <v>0</v>
      </c>
      <c r="G61" s="81">
        <v>0</v>
      </c>
      <c r="H61" s="81">
        <v>0</v>
      </c>
      <c r="I61" s="67">
        <v>0</v>
      </c>
    </row>
    <row r="62" spans="2:9" ht="15.75" x14ac:dyDescent="0.25">
      <c r="B62" s="82" t="s">
        <v>358</v>
      </c>
      <c r="C62" s="83"/>
      <c r="D62" s="81">
        <v>0</v>
      </c>
      <c r="E62" s="81">
        <v>0</v>
      </c>
      <c r="F62" s="81">
        <v>0</v>
      </c>
      <c r="G62" s="81">
        <v>0</v>
      </c>
      <c r="H62" s="81">
        <v>0</v>
      </c>
      <c r="I62" s="67">
        <v>0</v>
      </c>
    </row>
    <row r="63" spans="2:9" ht="15.75" x14ac:dyDescent="0.25">
      <c r="B63" s="82" t="s">
        <v>359</v>
      </c>
      <c r="C63" s="83"/>
      <c r="D63" s="81">
        <v>0</v>
      </c>
      <c r="E63" s="81">
        <v>0</v>
      </c>
      <c r="F63" s="81">
        <v>0</v>
      </c>
      <c r="G63" s="81">
        <v>0</v>
      </c>
      <c r="H63" s="81">
        <v>0</v>
      </c>
      <c r="I63" s="67">
        <v>0</v>
      </c>
    </row>
    <row r="64" spans="2:9" x14ac:dyDescent="0.25">
      <c r="B64" s="229" t="s">
        <v>360</v>
      </c>
      <c r="C64" s="230"/>
      <c r="D64" s="81">
        <v>0</v>
      </c>
      <c r="E64" s="81">
        <v>0</v>
      </c>
      <c r="F64" s="81">
        <v>0</v>
      </c>
      <c r="G64" s="81">
        <v>0</v>
      </c>
      <c r="H64" s="81">
        <v>0</v>
      </c>
      <c r="I64" s="67">
        <v>0</v>
      </c>
    </row>
    <row r="65" spans="2:9" ht="15.75" x14ac:dyDescent="0.25">
      <c r="B65" s="82" t="s">
        <v>361</v>
      </c>
      <c r="C65" s="83"/>
      <c r="D65" s="81">
        <v>0</v>
      </c>
      <c r="E65" s="81">
        <v>0</v>
      </c>
      <c r="F65" s="81">
        <v>0</v>
      </c>
      <c r="G65" s="81">
        <v>0</v>
      </c>
      <c r="H65" s="81">
        <v>0</v>
      </c>
      <c r="I65" s="67">
        <v>0</v>
      </c>
    </row>
    <row r="66" spans="2:9" ht="15.75" x14ac:dyDescent="0.25">
      <c r="B66" s="82" t="s">
        <v>362</v>
      </c>
      <c r="C66" s="83"/>
      <c r="D66" s="81">
        <v>0</v>
      </c>
      <c r="E66" s="81">
        <v>0</v>
      </c>
      <c r="F66" s="81">
        <v>0</v>
      </c>
      <c r="G66" s="81">
        <v>0</v>
      </c>
      <c r="H66" s="81">
        <v>0</v>
      </c>
      <c r="I66" s="67">
        <v>0</v>
      </c>
    </row>
    <row r="67" spans="2:9" ht="15.75" x14ac:dyDescent="0.25">
      <c r="B67" s="82" t="s">
        <v>363</v>
      </c>
      <c r="C67" s="83"/>
      <c r="D67" s="81">
        <v>0</v>
      </c>
      <c r="E67" s="81">
        <v>0</v>
      </c>
      <c r="F67" s="81">
        <v>0</v>
      </c>
      <c r="G67" s="81">
        <v>0</v>
      </c>
      <c r="H67" s="81">
        <v>0</v>
      </c>
      <c r="I67" s="67">
        <v>0</v>
      </c>
    </row>
    <row r="68" spans="2:9" ht="15.75" x14ac:dyDescent="0.25">
      <c r="B68" s="82" t="s">
        <v>364</v>
      </c>
      <c r="C68" s="83"/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67">
        <v>0</v>
      </c>
    </row>
    <row r="69" spans="2:9" ht="15.75" x14ac:dyDescent="0.25">
      <c r="B69" s="82" t="s">
        <v>365</v>
      </c>
      <c r="C69" s="83"/>
      <c r="D69" s="81">
        <v>0</v>
      </c>
      <c r="E69" s="81">
        <v>0</v>
      </c>
      <c r="F69" s="81">
        <v>0</v>
      </c>
      <c r="G69" s="81">
        <v>0</v>
      </c>
      <c r="H69" s="81">
        <v>0</v>
      </c>
      <c r="I69" s="67">
        <v>0</v>
      </c>
    </row>
    <row r="70" spans="2:9" ht="15.75" x14ac:dyDescent="0.25">
      <c r="B70" s="82" t="s">
        <v>366</v>
      </c>
      <c r="C70" s="83"/>
      <c r="D70" s="81">
        <v>0</v>
      </c>
      <c r="E70" s="81">
        <v>0</v>
      </c>
      <c r="F70" s="81">
        <v>0</v>
      </c>
      <c r="G70" s="81">
        <v>0</v>
      </c>
      <c r="H70" s="81">
        <v>0</v>
      </c>
      <c r="I70" s="67">
        <v>0</v>
      </c>
    </row>
    <row r="71" spans="2:9" ht="15.75" x14ac:dyDescent="0.25">
      <c r="B71" s="82" t="s">
        <v>367</v>
      </c>
      <c r="C71" s="83"/>
      <c r="D71" s="81">
        <v>0</v>
      </c>
      <c r="E71" s="81">
        <v>0</v>
      </c>
      <c r="F71" s="81">
        <v>0</v>
      </c>
      <c r="G71" s="81">
        <v>0</v>
      </c>
      <c r="H71" s="81">
        <v>0</v>
      </c>
      <c r="I71" s="67">
        <v>0</v>
      </c>
    </row>
    <row r="72" spans="2:9" ht="15.75" x14ac:dyDescent="0.25">
      <c r="B72" s="82" t="s">
        <v>368</v>
      </c>
      <c r="C72" s="83"/>
      <c r="D72" s="81">
        <v>0</v>
      </c>
      <c r="E72" s="81">
        <v>0</v>
      </c>
      <c r="F72" s="81">
        <v>0</v>
      </c>
      <c r="G72" s="81">
        <v>0</v>
      </c>
      <c r="H72" s="81">
        <v>0</v>
      </c>
      <c r="I72" s="67">
        <v>0</v>
      </c>
    </row>
    <row r="73" spans="2:9" x14ac:dyDescent="0.25">
      <c r="B73" s="79" t="s">
        <v>369</v>
      </c>
      <c r="C73" s="80"/>
      <c r="D73" s="81">
        <v>0</v>
      </c>
      <c r="E73" s="81">
        <v>0</v>
      </c>
      <c r="F73" s="81">
        <v>0</v>
      </c>
      <c r="G73" s="81">
        <v>0</v>
      </c>
      <c r="H73" s="81">
        <v>0</v>
      </c>
      <c r="I73" s="67">
        <v>0</v>
      </c>
    </row>
    <row r="74" spans="2:9" ht="15.75" x14ac:dyDescent="0.25">
      <c r="B74" s="82" t="s">
        <v>370</v>
      </c>
      <c r="C74" s="83"/>
      <c r="D74" s="81">
        <v>0</v>
      </c>
      <c r="E74" s="81">
        <v>0</v>
      </c>
      <c r="F74" s="81">
        <v>0</v>
      </c>
      <c r="G74" s="81">
        <v>0</v>
      </c>
      <c r="H74" s="81">
        <v>0</v>
      </c>
      <c r="I74" s="67">
        <v>0</v>
      </c>
    </row>
    <row r="75" spans="2:9" ht="15.75" x14ac:dyDescent="0.25">
      <c r="B75" s="82" t="s">
        <v>371</v>
      </c>
      <c r="C75" s="83"/>
      <c r="D75" s="81">
        <v>0</v>
      </c>
      <c r="E75" s="81">
        <v>0</v>
      </c>
      <c r="F75" s="81">
        <v>0</v>
      </c>
      <c r="G75" s="81">
        <v>0</v>
      </c>
      <c r="H75" s="81">
        <v>0</v>
      </c>
      <c r="I75" s="67">
        <v>0</v>
      </c>
    </row>
    <row r="76" spans="2:9" ht="15.75" x14ac:dyDescent="0.25">
      <c r="B76" s="82" t="s">
        <v>372</v>
      </c>
      <c r="C76" s="83"/>
      <c r="D76" s="81">
        <v>0</v>
      </c>
      <c r="E76" s="81">
        <v>0</v>
      </c>
      <c r="F76" s="81">
        <v>0</v>
      </c>
      <c r="G76" s="81">
        <v>0</v>
      </c>
      <c r="H76" s="81">
        <v>0</v>
      </c>
      <c r="I76" s="67">
        <v>0</v>
      </c>
    </row>
    <row r="77" spans="2:9" x14ac:dyDescent="0.25">
      <c r="B77" s="79" t="s">
        <v>373</v>
      </c>
      <c r="C77" s="80"/>
      <c r="D77" s="81">
        <v>0</v>
      </c>
      <c r="E77" s="81">
        <v>0</v>
      </c>
      <c r="F77" s="81">
        <v>0</v>
      </c>
      <c r="G77" s="81">
        <v>0</v>
      </c>
      <c r="H77" s="81">
        <v>0</v>
      </c>
      <c r="I77" s="67">
        <v>0</v>
      </c>
    </row>
    <row r="78" spans="2:9" ht="15.75" x14ac:dyDescent="0.25">
      <c r="B78" s="82" t="s">
        <v>374</v>
      </c>
      <c r="C78" s="83"/>
      <c r="D78" s="81">
        <v>0</v>
      </c>
      <c r="E78" s="81">
        <v>0</v>
      </c>
      <c r="F78" s="81">
        <v>0</v>
      </c>
      <c r="G78" s="81">
        <v>0</v>
      </c>
      <c r="H78" s="81">
        <v>0</v>
      </c>
      <c r="I78" s="67">
        <v>0</v>
      </c>
    </row>
    <row r="79" spans="2:9" ht="15.75" x14ac:dyDescent="0.25">
      <c r="B79" s="82" t="s">
        <v>375</v>
      </c>
      <c r="C79" s="83"/>
      <c r="D79" s="81">
        <v>0</v>
      </c>
      <c r="E79" s="81">
        <v>0</v>
      </c>
      <c r="F79" s="81">
        <v>0</v>
      </c>
      <c r="G79" s="81">
        <v>0</v>
      </c>
      <c r="H79" s="81">
        <v>0</v>
      </c>
      <c r="I79" s="67">
        <v>0</v>
      </c>
    </row>
    <row r="80" spans="2:9" ht="15.75" x14ac:dyDescent="0.25">
      <c r="B80" s="82" t="s">
        <v>376</v>
      </c>
      <c r="C80" s="83"/>
      <c r="D80" s="81">
        <v>0</v>
      </c>
      <c r="E80" s="81">
        <v>0</v>
      </c>
      <c r="F80" s="81">
        <v>0</v>
      </c>
      <c r="G80" s="81">
        <v>0</v>
      </c>
      <c r="H80" s="81">
        <v>0</v>
      </c>
      <c r="I80" s="67">
        <v>0</v>
      </c>
    </row>
    <row r="81" spans="2:9" ht="15.75" x14ac:dyDescent="0.25">
      <c r="B81" s="82" t="s">
        <v>377</v>
      </c>
      <c r="C81" s="83"/>
      <c r="D81" s="81">
        <v>0</v>
      </c>
      <c r="E81" s="81">
        <v>0</v>
      </c>
      <c r="F81" s="81">
        <v>0</v>
      </c>
      <c r="G81" s="81">
        <v>0</v>
      </c>
      <c r="H81" s="81">
        <v>0</v>
      </c>
      <c r="I81" s="67">
        <v>0</v>
      </c>
    </row>
    <row r="82" spans="2:9" ht="15.75" x14ac:dyDescent="0.25">
      <c r="B82" s="82" t="s">
        <v>378</v>
      </c>
      <c r="C82" s="83"/>
      <c r="D82" s="81">
        <v>0</v>
      </c>
      <c r="E82" s="81">
        <v>0</v>
      </c>
      <c r="F82" s="81">
        <v>0</v>
      </c>
      <c r="G82" s="81">
        <v>0</v>
      </c>
      <c r="H82" s="81">
        <v>0</v>
      </c>
      <c r="I82" s="67">
        <v>0</v>
      </c>
    </row>
    <row r="83" spans="2:9" ht="15.75" x14ac:dyDescent="0.25">
      <c r="B83" s="82" t="s">
        <v>379</v>
      </c>
      <c r="C83" s="83"/>
      <c r="D83" s="81">
        <v>0</v>
      </c>
      <c r="E83" s="81">
        <v>0</v>
      </c>
      <c r="F83" s="81">
        <v>0</v>
      </c>
      <c r="G83" s="81">
        <v>0</v>
      </c>
      <c r="H83" s="81">
        <v>0</v>
      </c>
      <c r="I83" s="67">
        <v>0</v>
      </c>
    </row>
    <row r="84" spans="2:9" ht="15.75" x14ac:dyDescent="0.25">
      <c r="B84" s="82" t="s">
        <v>380</v>
      </c>
      <c r="C84" s="83"/>
      <c r="D84" s="81">
        <v>0</v>
      </c>
      <c r="E84" s="81">
        <v>0</v>
      </c>
      <c r="F84" s="81">
        <v>0</v>
      </c>
      <c r="G84" s="81">
        <v>0</v>
      </c>
      <c r="H84" s="81">
        <v>0</v>
      </c>
      <c r="I84" s="67">
        <v>0</v>
      </c>
    </row>
    <row r="85" spans="2:9" x14ac:dyDescent="0.25">
      <c r="B85" s="84"/>
      <c r="C85" s="85"/>
      <c r="D85" s="86"/>
      <c r="E85" s="87"/>
      <c r="F85" s="87"/>
      <c r="G85" s="87"/>
      <c r="H85" s="87"/>
      <c r="I85" s="87"/>
    </row>
    <row r="86" spans="2:9" ht="15.75" x14ac:dyDescent="0.25">
      <c r="B86" s="88" t="s">
        <v>381</v>
      </c>
      <c r="C86" s="89"/>
      <c r="D86" s="90">
        <f>+D87+D95+D105+D115+D125+D135+D139+D147+D152</f>
        <v>57064480</v>
      </c>
      <c r="E86" s="90">
        <f t="shared" ref="E86:I86" si="12">+E87+E95+E105+E115+E125+E135+E139+E147+E152</f>
        <v>9960774</v>
      </c>
      <c r="F86" s="90">
        <f t="shared" si="12"/>
        <v>67025254</v>
      </c>
      <c r="G86" s="90">
        <f>+G87+G95+G105+G115+G125+G135+G139+G147+G152</f>
        <v>61538422</v>
      </c>
      <c r="H86" s="90">
        <f>+H87+H95+H105+H115+H125+H135+H139+H147+H152</f>
        <v>61538422</v>
      </c>
      <c r="I86" s="90">
        <f t="shared" si="12"/>
        <v>5486832.4000000004</v>
      </c>
    </row>
    <row r="87" spans="2:9" x14ac:dyDescent="0.25">
      <c r="B87" s="79" t="s">
        <v>308</v>
      </c>
      <c r="C87" s="80"/>
      <c r="D87" s="81">
        <f>SUM(D88:D94)</f>
        <v>39452005</v>
      </c>
      <c r="E87" s="81">
        <f t="shared" ref="E87:I87" si="13">SUM(E88:E94)</f>
        <v>7999743</v>
      </c>
      <c r="F87" s="81">
        <f t="shared" si="13"/>
        <v>47451748</v>
      </c>
      <c r="G87" s="81">
        <f t="shared" si="13"/>
        <v>43693691</v>
      </c>
      <c r="H87" s="81">
        <f t="shared" si="13"/>
        <v>43693691</v>
      </c>
      <c r="I87" s="81">
        <f t="shared" si="13"/>
        <v>3758057.4000000004</v>
      </c>
    </row>
    <row r="88" spans="2:9" ht="15.75" x14ac:dyDescent="0.25">
      <c r="B88" s="82" t="s">
        <v>309</v>
      </c>
      <c r="C88" s="83"/>
      <c r="D88" s="81">
        <v>23916252.600000001</v>
      </c>
      <c r="E88" s="67">
        <v>111207</v>
      </c>
      <c r="F88" s="81">
        <f>+D88+E88</f>
        <v>24027459.600000001</v>
      </c>
      <c r="G88" s="67">
        <v>24027460</v>
      </c>
      <c r="H88" s="67">
        <v>24027460</v>
      </c>
      <c r="I88" s="67">
        <v>0</v>
      </c>
    </row>
    <row r="89" spans="2:9" ht="15.75" x14ac:dyDescent="0.25">
      <c r="B89" s="82" t="s">
        <v>310</v>
      </c>
      <c r="C89" s="83"/>
      <c r="D89" s="81">
        <v>0</v>
      </c>
      <c r="E89" s="67">
        <v>0</v>
      </c>
      <c r="F89" s="81">
        <f t="shared" ref="F89:F94" si="14">+D89+E89</f>
        <v>0</v>
      </c>
      <c r="G89" s="67">
        <v>0</v>
      </c>
      <c r="H89" s="67">
        <v>0</v>
      </c>
      <c r="I89" s="67">
        <f t="shared" ref="I89:I93" si="15">+F89-G89</f>
        <v>0</v>
      </c>
    </row>
    <row r="90" spans="2:9" ht="15.75" x14ac:dyDescent="0.25">
      <c r="B90" s="82" t="s">
        <v>311</v>
      </c>
      <c r="C90" s="83"/>
      <c r="D90" s="81">
        <v>8989051</v>
      </c>
      <c r="E90" s="67">
        <v>204225</v>
      </c>
      <c r="F90" s="81">
        <f t="shared" si="14"/>
        <v>9193276</v>
      </c>
      <c r="G90" s="67">
        <v>9193276</v>
      </c>
      <c r="H90" s="67">
        <v>9193276</v>
      </c>
      <c r="I90" s="67">
        <f t="shared" si="15"/>
        <v>0</v>
      </c>
    </row>
    <row r="91" spans="2:9" ht="15.75" x14ac:dyDescent="0.25">
      <c r="B91" s="82" t="s">
        <v>312</v>
      </c>
      <c r="C91" s="83"/>
      <c r="D91" s="81">
        <v>6181128</v>
      </c>
      <c r="E91" s="67">
        <v>2097404</v>
      </c>
      <c r="F91" s="81">
        <f t="shared" si="14"/>
        <v>8278532</v>
      </c>
      <c r="G91" s="67">
        <v>4990190</v>
      </c>
      <c r="H91" s="67">
        <v>4990190</v>
      </c>
      <c r="I91" s="67">
        <f t="shared" si="15"/>
        <v>3288342</v>
      </c>
    </row>
    <row r="92" spans="2:9" ht="15.75" x14ac:dyDescent="0.25">
      <c r="B92" s="82" t="s">
        <v>313</v>
      </c>
      <c r="C92" s="83"/>
      <c r="D92" s="81">
        <v>365573.4</v>
      </c>
      <c r="E92" s="67">
        <v>5586907</v>
      </c>
      <c r="F92" s="81">
        <f t="shared" si="14"/>
        <v>5952480.4000000004</v>
      </c>
      <c r="G92" s="67">
        <v>5482765</v>
      </c>
      <c r="H92" s="67">
        <v>5482765</v>
      </c>
      <c r="I92" s="67">
        <f t="shared" si="15"/>
        <v>469715.40000000037</v>
      </c>
    </row>
    <row r="93" spans="2:9" ht="15.75" x14ac:dyDescent="0.25">
      <c r="B93" s="82" t="s">
        <v>314</v>
      </c>
      <c r="C93" s="83"/>
      <c r="D93" s="81">
        <v>0</v>
      </c>
      <c r="E93" s="81">
        <v>0</v>
      </c>
      <c r="F93" s="81">
        <f t="shared" si="14"/>
        <v>0</v>
      </c>
      <c r="G93" s="81">
        <v>0</v>
      </c>
      <c r="H93" s="81">
        <v>0</v>
      </c>
      <c r="I93" s="67">
        <f t="shared" si="15"/>
        <v>0</v>
      </c>
    </row>
    <row r="94" spans="2:9" ht="15.75" x14ac:dyDescent="0.25">
      <c r="B94" s="82" t="s">
        <v>315</v>
      </c>
      <c r="C94" s="83"/>
      <c r="D94" s="81">
        <v>0</v>
      </c>
      <c r="E94" s="81">
        <v>0</v>
      </c>
      <c r="F94" s="81">
        <f t="shared" si="14"/>
        <v>0</v>
      </c>
      <c r="G94" s="81">
        <v>0</v>
      </c>
      <c r="H94" s="81">
        <v>0</v>
      </c>
      <c r="I94" s="67">
        <v>0</v>
      </c>
    </row>
    <row r="95" spans="2:9" x14ac:dyDescent="0.25">
      <c r="B95" s="79" t="s">
        <v>316</v>
      </c>
      <c r="C95" s="80"/>
      <c r="D95" s="81">
        <f>SUM(D96:D104)</f>
        <v>1216000</v>
      </c>
      <c r="E95" s="81">
        <f t="shared" ref="E95:I95" si="16">SUM(E96:E104)</f>
        <v>-38023</v>
      </c>
      <c r="F95" s="81">
        <f t="shared" si="16"/>
        <v>1177977</v>
      </c>
      <c r="G95" s="81">
        <f t="shared" si="16"/>
        <v>1177977</v>
      </c>
      <c r="H95" s="81">
        <f t="shared" si="16"/>
        <v>1177977</v>
      </c>
      <c r="I95" s="81">
        <f t="shared" si="16"/>
        <v>0</v>
      </c>
    </row>
    <row r="96" spans="2:9" ht="15.75" x14ac:dyDescent="0.25">
      <c r="B96" s="82" t="s">
        <v>317</v>
      </c>
      <c r="C96" s="83"/>
      <c r="D96" s="81">
        <v>550000</v>
      </c>
      <c r="E96" s="67">
        <v>-42780</v>
      </c>
      <c r="F96" s="81">
        <f t="shared" ref="F96:F104" si="17">+D96+E96</f>
        <v>507220</v>
      </c>
      <c r="G96" s="67">
        <v>507220</v>
      </c>
      <c r="H96" s="67">
        <v>507220</v>
      </c>
      <c r="I96" s="67">
        <f t="shared" ref="I96:I104" si="18">+F96-G96</f>
        <v>0</v>
      </c>
    </row>
    <row r="97" spans="2:9" ht="15.75" x14ac:dyDescent="0.25">
      <c r="B97" s="82" t="s">
        <v>318</v>
      </c>
      <c r="C97" s="83"/>
      <c r="D97" s="81">
        <v>80000</v>
      </c>
      <c r="E97" s="67">
        <v>426</v>
      </c>
      <c r="F97" s="81">
        <f t="shared" si="17"/>
        <v>80426</v>
      </c>
      <c r="G97" s="67">
        <v>80426</v>
      </c>
      <c r="H97" s="67">
        <v>80426</v>
      </c>
      <c r="I97" s="67">
        <f t="shared" si="18"/>
        <v>0</v>
      </c>
    </row>
    <row r="98" spans="2:9" ht="15.75" x14ac:dyDescent="0.25">
      <c r="B98" s="82" t="s">
        <v>319</v>
      </c>
      <c r="C98" s="83"/>
      <c r="D98" s="81">
        <v>0</v>
      </c>
      <c r="E98" s="67">
        <v>0</v>
      </c>
      <c r="F98" s="81">
        <f t="shared" si="17"/>
        <v>0</v>
      </c>
      <c r="G98" s="67">
        <v>0</v>
      </c>
      <c r="H98" s="67">
        <v>0</v>
      </c>
      <c r="I98" s="67">
        <f t="shared" si="18"/>
        <v>0</v>
      </c>
    </row>
    <row r="99" spans="2:9" ht="15.75" x14ac:dyDescent="0.25">
      <c r="B99" s="82" t="s">
        <v>320</v>
      </c>
      <c r="C99" s="83"/>
      <c r="D99" s="81">
        <v>95000</v>
      </c>
      <c r="E99" s="67">
        <v>14725</v>
      </c>
      <c r="F99" s="81">
        <f t="shared" si="17"/>
        <v>109725</v>
      </c>
      <c r="G99" s="67">
        <v>109725</v>
      </c>
      <c r="H99" s="67">
        <v>109725</v>
      </c>
      <c r="I99" s="67">
        <f t="shared" si="18"/>
        <v>0</v>
      </c>
    </row>
    <row r="100" spans="2:9" ht="15.75" x14ac:dyDescent="0.25">
      <c r="B100" s="82" t="s">
        <v>321</v>
      </c>
      <c r="C100" s="83"/>
      <c r="D100" s="81">
        <v>0</v>
      </c>
      <c r="E100" s="67">
        <v>0</v>
      </c>
      <c r="F100" s="81">
        <f t="shared" si="17"/>
        <v>0</v>
      </c>
      <c r="G100" s="67">
        <v>0</v>
      </c>
      <c r="H100" s="67">
        <v>0</v>
      </c>
      <c r="I100" s="67">
        <f t="shared" si="18"/>
        <v>0</v>
      </c>
    </row>
    <row r="101" spans="2:9" ht="15.75" x14ac:dyDescent="0.25">
      <c r="B101" s="82" t="s">
        <v>322</v>
      </c>
      <c r="C101" s="83"/>
      <c r="D101" s="81">
        <v>336000</v>
      </c>
      <c r="E101" s="67">
        <v>-20500</v>
      </c>
      <c r="F101" s="81">
        <f t="shared" si="17"/>
        <v>315500</v>
      </c>
      <c r="G101" s="67">
        <v>315500</v>
      </c>
      <c r="H101" s="67">
        <v>315500</v>
      </c>
      <c r="I101" s="67">
        <f t="shared" si="18"/>
        <v>0</v>
      </c>
    </row>
    <row r="102" spans="2:9" ht="15.75" x14ac:dyDescent="0.25">
      <c r="B102" s="82" t="s">
        <v>323</v>
      </c>
      <c r="C102" s="83"/>
      <c r="D102" s="81">
        <v>70000</v>
      </c>
      <c r="E102" s="67">
        <v>22457</v>
      </c>
      <c r="F102" s="81">
        <f t="shared" si="17"/>
        <v>92457</v>
      </c>
      <c r="G102" s="67">
        <v>92457</v>
      </c>
      <c r="H102" s="67">
        <v>92457</v>
      </c>
      <c r="I102" s="67">
        <f t="shared" si="18"/>
        <v>0</v>
      </c>
    </row>
    <row r="103" spans="2:9" ht="15.75" x14ac:dyDescent="0.25">
      <c r="B103" s="82" t="s">
        <v>324</v>
      </c>
      <c r="C103" s="83"/>
      <c r="D103" s="81">
        <v>0</v>
      </c>
      <c r="E103" s="67">
        <v>0</v>
      </c>
      <c r="F103" s="81">
        <f t="shared" si="17"/>
        <v>0</v>
      </c>
      <c r="G103" s="67">
        <v>0</v>
      </c>
      <c r="H103" s="67">
        <v>0</v>
      </c>
      <c r="I103" s="67">
        <f t="shared" si="18"/>
        <v>0</v>
      </c>
    </row>
    <row r="104" spans="2:9" ht="15.75" x14ac:dyDescent="0.25">
      <c r="B104" s="82" t="s">
        <v>325</v>
      </c>
      <c r="C104" s="83"/>
      <c r="D104" s="81">
        <v>85000</v>
      </c>
      <c r="E104" s="67">
        <v>-12351</v>
      </c>
      <c r="F104" s="81">
        <f t="shared" si="17"/>
        <v>72649</v>
      </c>
      <c r="G104" s="67">
        <v>72649</v>
      </c>
      <c r="H104" s="67">
        <v>72649</v>
      </c>
      <c r="I104" s="67">
        <f t="shared" si="18"/>
        <v>0</v>
      </c>
    </row>
    <row r="105" spans="2:9" x14ac:dyDescent="0.25">
      <c r="B105" s="79" t="s">
        <v>326</v>
      </c>
      <c r="C105" s="80"/>
      <c r="D105" s="81">
        <f>SUM(D106:D114)</f>
        <v>16396475</v>
      </c>
      <c r="E105" s="81">
        <f t="shared" ref="E105:I105" si="19">SUM(E106:E114)</f>
        <v>1999054</v>
      </c>
      <c r="F105" s="81">
        <f t="shared" si="19"/>
        <v>18395529</v>
      </c>
      <c r="G105" s="81">
        <f>SUM(G106:G114)</f>
        <v>16666754</v>
      </c>
      <c r="H105" s="81">
        <f>SUM(H106:H114)</f>
        <v>16666754</v>
      </c>
      <c r="I105" s="81">
        <f t="shared" si="19"/>
        <v>1728775</v>
      </c>
    </row>
    <row r="106" spans="2:9" ht="15.75" x14ac:dyDescent="0.25">
      <c r="B106" s="82" t="s">
        <v>327</v>
      </c>
      <c r="C106" s="83"/>
      <c r="D106" s="81">
        <v>847467</v>
      </c>
      <c r="E106" s="67">
        <v>-243976</v>
      </c>
      <c r="F106" s="81">
        <f t="shared" ref="F106:F114" si="20">+D106+E106</f>
        <v>603491</v>
      </c>
      <c r="G106" s="67">
        <v>603491</v>
      </c>
      <c r="H106" s="67">
        <v>603491</v>
      </c>
      <c r="I106" s="67">
        <f t="shared" ref="I106:I114" si="21">+F106-G106</f>
        <v>0</v>
      </c>
    </row>
    <row r="107" spans="2:9" ht="15.75" x14ac:dyDescent="0.25">
      <c r="B107" s="82" t="s">
        <v>328</v>
      </c>
      <c r="C107" s="83"/>
      <c r="D107" s="81">
        <v>70120</v>
      </c>
      <c r="E107" s="67">
        <v>-70120</v>
      </c>
      <c r="F107" s="81">
        <f t="shared" si="20"/>
        <v>0</v>
      </c>
      <c r="G107" s="67">
        <v>0</v>
      </c>
      <c r="H107" s="67">
        <v>0</v>
      </c>
      <c r="I107" s="67">
        <f t="shared" si="21"/>
        <v>0</v>
      </c>
    </row>
    <row r="108" spans="2:9" ht="15.75" x14ac:dyDescent="0.25">
      <c r="B108" s="82" t="s">
        <v>329</v>
      </c>
      <c r="C108" s="83"/>
      <c r="D108" s="81">
        <v>15007718</v>
      </c>
      <c r="E108" s="67">
        <v>1961031</v>
      </c>
      <c r="F108" s="81">
        <f t="shared" si="20"/>
        <v>16968749</v>
      </c>
      <c r="G108" s="67">
        <v>15243694</v>
      </c>
      <c r="H108" s="67">
        <v>15243694</v>
      </c>
      <c r="I108" s="67">
        <f t="shared" si="21"/>
        <v>1725055</v>
      </c>
    </row>
    <row r="109" spans="2:9" ht="15.75" x14ac:dyDescent="0.25">
      <c r="B109" s="82" t="s">
        <v>330</v>
      </c>
      <c r="C109" s="83"/>
      <c r="D109" s="81">
        <v>128812</v>
      </c>
      <c r="E109" s="67">
        <v>-126774</v>
      </c>
      <c r="F109" s="81">
        <f t="shared" si="20"/>
        <v>2038</v>
      </c>
      <c r="G109" s="67">
        <v>2038</v>
      </c>
      <c r="H109" s="67">
        <v>2038</v>
      </c>
      <c r="I109" s="67">
        <f t="shared" si="21"/>
        <v>0</v>
      </c>
    </row>
    <row r="110" spans="2:9" ht="15.75" x14ac:dyDescent="0.25">
      <c r="B110" s="82" t="s">
        <v>331</v>
      </c>
      <c r="C110" s="83"/>
      <c r="D110" s="81">
        <v>57006</v>
      </c>
      <c r="E110" s="67">
        <v>-11752</v>
      </c>
      <c r="F110" s="81">
        <f t="shared" si="20"/>
        <v>45254</v>
      </c>
      <c r="G110" s="67">
        <v>45254</v>
      </c>
      <c r="H110" s="67">
        <v>45254</v>
      </c>
      <c r="I110" s="67">
        <f t="shared" si="21"/>
        <v>0</v>
      </c>
    </row>
    <row r="111" spans="2:9" ht="15.75" x14ac:dyDescent="0.25">
      <c r="B111" s="82" t="s">
        <v>332</v>
      </c>
      <c r="C111" s="83"/>
      <c r="D111" s="81">
        <v>0</v>
      </c>
      <c r="E111" s="67">
        <v>0</v>
      </c>
      <c r="F111" s="81">
        <f t="shared" si="20"/>
        <v>0</v>
      </c>
      <c r="G111" s="67">
        <v>0</v>
      </c>
      <c r="H111" s="67">
        <v>0</v>
      </c>
      <c r="I111" s="67">
        <f t="shared" si="21"/>
        <v>0</v>
      </c>
    </row>
    <row r="112" spans="2:9" ht="15.75" x14ac:dyDescent="0.25">
      <c r="B112" s="82" t="s">
        <v>333</v>
      </c>
      <c r="C112" s="83"/>
      <c r="D112" s="81">
        <v>26766</v>
      </c>
      <c r="E112" s="67">
        <v>-13510</v>
      </c>
      <c r="F112" s="81">
        <f t="shared" si="20"/>
        <v>13256</v>
      </c>
      <c r="G112" s="67">
        <v>13256</v>
      </c>
      <c r="H112" s="67">
        <v>13256</v>
      </c>
      <c r="I112" s="67">
        <f t="shared" si="21"/>
        <v>0</v>
      </c>
    </row>
    <row r="113" spans="2:9" ht="15.75" x14ac:dyDescent="0.25">
      <c r="B113" s="82" t="s">
        <v>334</v>
      </c>
      <c r="C113" s="83"/>
      <c r="D113" s="81">
        <v>10562</v>
      </c>
      <c r="E113" s="67">
        <v>-7082</v>
      </c>
      <c r="F113" s="81">
        <f t="shared" si="20"/>
        <v>3480</v>
      </c>
      <c r="G113" s="67">
        <v>3480</v>
      </c>
      <c r="H113" s="67">
        <v>3480</v>
      </c>
      <c r="I113" s="67">
        <f t="shared" si="21"/>
        <v>0</v>
      </c>
    </row>
    <row r="114" spans="2:9" ht="15.75" x14ac:dyDescent="0.25">
      <c r="B114" s="82" t="s">
        <v>335</v>
      </c>
      <c r="C114" s="83"/>
      <c r="D114" s="81">
        <v>248024</v>
      </c>
      <c r="E114" s="67">
        <v>511237</v>
      </c>
      <c r="F114" s="81">
        <f t="shared" si="20"/>
        <v>759261</v>
      </c>
      <c r="G114" s="67">
        <v>755541</v>
      </c>
      <c r="H114" s="67">
        <v>755541</v>
      </c>
      <c r="I114" s="67">
        <f t="shared" si="21"/>
        <v>3720</v>
      </c>
    </row>
    <row r="115" spans="2:9" x14ac:dyDescent="0.25">
      <c r="B115" s="229" t="s">
        <v>336</v>
      </c>
      <c r="C115" s="230"/>
      <c r="D115" s="81">
        <v>0</v>
      </c>
      <c r="E115" s="81">
        <v>0</v>
      </c>
      <c r="F115" s="81">
        <v>0</v>
      </c>
      <c r="G115" s="81">
        <v>0</v>
      </c>
      <c r="H115" s="81">
        <v>0</v>
      </c>
      <c r="I115" s="67">
        <v>0</v>
      </c>
    </row>
    <row r="116" spans="2:9" ht="15.75" x14ac:dyDescent="0.25">
      <c r="B116" s="82" t="s">
        <v>337</v>
      </c>
      <c r="C116" s="83"/>
      <c r="D116" s="81">
        <v>0</v>
      </c>
      <c r="E116" s="81">
        <v>0</v>
      </c>
      <c r="F116" s="81">
        <v>0</v>
      </c>
      <c r="G116" s="81">
        <v>0</v>
      </c>
      <c r="H116" s="81">
        <v>0</v>
      </c>
      <c r="I116" s="67">
        <v>0</v>
      </c>
    </row>
    <row r="117" spans="2:9" ht="15.75" x14ac:dyDescent="0.25">
      <c r="B117" s="82" t="s">
        <v>338</v>
      </c>
      <c r="C117" s="83"/>
      <c r="D117" s="81">
        <v>0</v>
      </c>
      <c r="E117" s="81">
        <v>0</v>
      </c>
      <c r="F117" s="81">
        <v>0</v>
      </c>
      <c r="G117" s="81">
        <v>0</v>
      </c>
      <c r="H117" s="81">
        <v>0</v>
      </c>
      <c r="I117" s="67">
        <v>0</v>
      </c>
    </row>
    <row r="118" spans="2:9" ht="15.75" x14ac:dyDescent="0.25">
      <c r="B118" s="82" t="s">
        <v>339</v>
      </c>
      <c r="C118" s="83"/>
      <c r="D118" s="81">
        <v>0</v>
      </c>
      <c r="E118" s="81">
        <v>0</v>
      </c>
      <c r="F118" s="81">
        <v>0</v>
      </c>
      <c r="G118" s="81">
        <v>0</v>
      </c>
      <c r="H118" s="81">
        <v>0</v>
      </c>
      <c r="I118" s="67">
        <v>0</v>
      </c>
    </row>
    <row r="119" spans="2:9" ht="15.75" x14ac:dyDescent="0.25">
      <c r="B119" s="82" t="s">
        <v>340</v>
      </c>
      <c r="C119" s="83"/>
      <c r="D119" s="81">
        <v>0</v>
      </c>
      <c r="E119" s="81">
        <v>0</v>
      </c>
      <c r="F119" s="81">
        <v>0</v>
      </c>
      <c r="G119" s="81">
        <v>0</v>
      </c>
      <c r="H119" s="81">
        <v>0</v>
      </c>
      <c r="I119" s="67">
        <v>0</v>
      </c>
    </row>
    <row r="120" spans="2:9" ht="15.75" x14ac:dyDescent="0.25">
      <c r="B120" s="82" t="s">
        <v>341</v>
      </c>
      <c r="C120" s="83"/>
      <c r="D120" s="81">
        <v>0</v>
      </c>
      <c r="E120" s="81">
        <v>0</v>
      </c>
      <c r="F120" s="81">
        <v>0</v>
      </c>
      <c r="G120" s="81">
        <v>0</v>
      </c>
      <c r="H120" s="81">
        <v>0</v>
      </c>
      <c r="I120" s="67">
        <v>0</v>
      </c>
    </row>
    <row r="121" spans="2:9" ht="15.75" x14ac:dyDescent="0.25">
      <c r="B121" s="82" t="s">
        <v>342</v>
      </c>
      <c r="C121" s="83"/>
      <c r="D121" s="81">
        <v>0</v>
      </c>
      <c r="E121" s="81">
        <v>0</v>
      </c>
      <c r="F121" s="81">
        <v>0</v>
      </c>
      <c r="G121" s="81">
        <v>0</v>
      </c>
      <c r="H121" s="81">
        <v>0</v>
      </c>
      <c r="I121" s="67">
        <v>0</v>
      </c>
    </row>
    <row r="122" spans="2:9" ht="15.75" x14ac:dyDescent="0.25">
      <c r="B122" s="82" t="s">
        <v>343</v>
      </c>
      <c r="C122" s="83"/>
      <c r="D122" s="81">
        <v>0</v>
      </c>
      <c r="E122" s="81">
        <v>0</v>
      </c>
      <c r="F122" s="81">
        <v>0</v>
      </c>
      <c r="G122" s="81">
        <v>0</v>
      </c>
      <c r="H122" s="81">
        <v>0</v>
      </c>
      <c r="I122" s="67">
        <v>0</v>
      </c>
    </row>
    <row r="123" spans="2:9" ht="15.75" x14ac:dyDescent="0.25">
      <c r="B123" s="82" t="s">
        <v>344</v>
      </c>
      <c r="C123" s="83"/>
      <c r="D123" s="81">
        <v>0</v>
      </c>
      <c r="E123" s="81">
        <v>0</v>
      </c>
      <c r="F123" s="81">
        <v>0</v>
      </c>
      <c r="G123" s="81">
        <v>0</v>
      </c>
      <c r="H123" s="81">
        <v>0</v>
      </c>
      <c r="I123" s="67">
        <v>0</v>
      </c>
    </row>
    <row r="124" spans="2:9" ht="15.75" x14ac:dyDescent="0.25">
      <c r="B124" s="82" t="s">
        <v>345</v>
      </c>
      <c r="C124" s="83"/>
      <c r="D124" s="81">
        <v>0</v>
      </c>
      <c r="E124" s="81">
        <v>0</v>
      </c>
      <c r="F124" s="81">
        <v>0</v>
      </c>
      <c r="G124" s="81">
        <v>0</v>
      </c>
      <c r="H124" s="81">
        <v>0</v>
      </c>
      <c r="I124" s="67">
        <v>0</v>
      </c>
    </row>
    <row r="125" spans="2:9" x14ac:dyDescent="0.25">
      <c r="B125" s="79" t="s">
        <v>346</v>
      </c>
      <c r="C125" s="80"/>
      <c r="D125" s="81">
        <v>0</v>
      </c>
      <c r="E125" s="81">
        <v>0</v>
      </c>
      <c r="F125" s="81">
        <v>0</v>
      </c>
      <c r="G125" s="81">
        <v>0</v>
      </c>
      <c r="H125" s="81">
        <v>0</v>
      </c>
      <c r="I125" s="67">
        <v>0</v>
      </c>
    </row>
    <row r="126" spans="2:9" ht="15.75" x14ac:dyDescent="0.25">
      <c r="B126" s="82" t="s">
        <v>347</v>
      </c>
      <c r="C126" s="83"/>
      <c r="D126" s="81">
        <v>0</v>
      </c>
      <c r="E126" s="81">
        <v>0</v>
      </c>
      <c r="F126" s="81">
        <v>0</v>
      </c>
      <c r="G126" s="81">
        <v>0</v>
      </c>
      <c r="H126" s="81">
        <v>0</v>
      </c>
      <c r="I126" s="67">
        <v>0</v>
      </c>
    </row>
    <row r="127" spans="2:9" ht="15.75" x14ac:dyDescent="0.25">
      <c r="B127" s="82" t="s">
        <v>348</v>
      </c>
      <c r="C127" s="83"/>
      <c r="D127" s="81">
        <v>0</v>
      </c>
      <c r="E127" s="81">
        <v>0</v>
      </c>
      <c r="F127" s="81">
        <v>0</v>
      </c>
      <c r="G127" s="81">
        <v>0</v>
      </c>
      <c r="H127" s="81">
        <v>0</v>
      </c>
      <c r="I127" s="67">
        <v>0</v>
      </c>
    </row>
    <row r="128" spans="2:9" ht="15.75" x14ac:dyDescent="0.25">
      <c r="B128" s="82" t="s">
        <v>349</v>
      </c>
      <c r="C128" s="83"/>
      <c r="D128" s="81">
        <v>0</v>
      </c>
      <c r="E128" s="81">
        <v>0</v>
      </c>
      <c r="F128" s="81">
        <v>0</v>
      </c>
      <c r="G128" s="81">
        <v>0</v>
      </c>
      <c r="H128" s="81">
        <v>0</v>
      </c>
      <c r="I128" s="67">
        <v>0</v>
      </c>
    </row>
    <row r="129" spans="2:9" ht="15.75" x14ac:dyDescent="0.25">
      <c r="B129" s="82" t="s">
        <v>350</v>
      </c>
      <c r="C129" s="83"/>
      <c r="D129" s="81">
        <v>0</v>
      </c>
      <c r="E129" s="81">
        <v>0</v>
      </c>
      <c r="F129" s="81">
        <v>0</v>
      </c>
      <c r="G129" s="81">
        <v>0</v>
      </c>
      <c r="H129" s="81">
        <v>0</v>
      </c>
      <c r="I129" s="67">
        <v>0</v>
      </c>
    </row>
    <row r="130" spans="2:9" ht="15.75" x14ac:dyDescent="0.25">
      <c r="B130" s="82" t="s">
        <v>351</v>
      </c>
      <c r="C130" s="83"/>
      <c r="D130" s="81">
        <v>0</v>
      </c>
      <c r="E130" s="81">
        <v>0</v>
      </c>
      <c r="F130" s="81">
        <v>0</v>
      </c>
      <c r="G130" s="81">
        <v>0</v>
      </c>
      <c r="H130" s="81">
        <v>0</v>
      </c>
      <c r="I130" s="67">
        <v>0</v>
      </c>
    </row>
    <row r="131" spans="2:9" ht="15.75" x14ac:dyDescent="0.25">
      <c r="B131" s="82" t="s">
        <v>352</v>
      </c>
      <c r="C131" s="83"/>
      <c r="D131" s="81">
        <v>0</v>
      </c>
      <c r="E131" s="81">
        <v>0</v>
      </c>
      <c r="F131" s="81">
        <v>0</v>
      </c>
      <c r="G131" s="81">
        <v>0</v>
      </c>
      <c r="H131" s="81">
        <v>0</v>
      </c>
      <c r="I131" s="67">
        <v>0</v>
      </c>
    </row>
    <row r="132" spans="2:9" ht="15.75" x14ac:dyDescent="0.25">
      <c r="B132" s="82" t="s">
        <v>353</v>
      </c>
      <c r="C132" s="83"/>
      <c r="D132" s="81">
        <v>0</v>
      </c>
      <c r="E132" s="81">
        <v>0</v>
      </c>
      <c r="F132" s="81">
        <v>0</v>
      </c>
      <c r="G132" s="81">
        <v>0</v>
      </c>
      <c r="H132" s="81">
        <v>0</v>
      </c>
      <c r="I132" s="67">
        <v>0</v>
      </c>
    </row>
    <row r="133" spans="2:9" ht="15.75" x14ac:dyDescent="0.25">
      <c r="B133" s="82" t="s">
        <v>354</v>
      </c>
      <c r="C133" s="83"/>
      <c r="D133" s="81">
        <v>0</v>
      </c>
      <c r="E133" s="81">
        <v>0</v>
      </c>
      <c r="F133" s="81">
        <v>0</v>
      </c>
      <c r="G133" s="81">
        <v>0</v>
      </c>
      <c r="H133" s="81">
        <v>0</v>
      </c>
      <c r="I133" s="67">
        <v>0</v>
      </c>
    </row>
    <row r="134" spans="2:9" ht="15.75" x14ac:dyDescent="0.25">
      <c r="B134" s="82" t="s">
        <v>355</v>
      </c>
      <c r="C134" s="83"/>
      <c r="D134" s="81">
        <v>0</v>
      </c>
      <c r="E134" s="81">
        <v>0</v>
      </c>
      <c r="F134" s="81">
        <v>0</v>
      </c>
      <c r="G134" s="81">
        <v>0</v>
      </c>
      <c r="H134" s="81">
        <v>0</v>
      </c>
      <c r="I134" s="67">
        <v>0</v>
      </c>
    </row>
    <row r="135" spans="2:9" x14ac:dyDescent="0.25">
      <c r="B135" s="79" t="s">
        <v>356</v>
      </c>
      <c r="C135" s="80"/>
      <c r="D135" s="81">
        <v>0</v>
      </c>
      <c r="E135" s="81">
        <v>0</v>
      </c>
      <c r="F135" s="81">
        <v>0</v>
      </c>
      <c r="G135" s="81">
        <v>0</v>
      </c>
      <c r="H135" s="81">
        <v>0</v>
      </c>
      <c r="I135" s="67">
        <v>0</v>
      </c>
    </row>
    <row r="136" spans="2:9" ht="15.75" x14ac:dyDescent="0.25">
      <c r="B136" s="82" t="s">
        <v>357</v>
      </c>
      <c r="C136" s="83"/>
      <c r="D136" s="81">
        <v>0</v>
      </c>
      <c r="E136" s="81">
        <v>0</v>
      </c>
      <c r="F136" s="81">
        <v>0</v>
      </c>
      <c r="G136" s="81">
        <v>0</v>
      </c>
      <c r="H136" s="81">
        <v>0</v>
      </c>
      <c r="I136" s="67">
        <v>0</v>
      </c>
    </row>
    <row r="137" spans="2:9" ht="15.75" x14ac:dyDescent="0.25">
      <c r="B137" s="82" t="s">
        <v>358</v>
      </c>
      <c r="C137" s="83"/>
      <c r="D137" s="81">
        <v>0</v>
      </c>
      <c r="E137" s="81">
        <v>0</v>
      </c>
      <c r="F137" s="81">
        <v>0</v>
      </c>
      <c r="G137" s="81">
        <v>0</v>
      </c>
      <c r="H137" s="81">
        <v>0</v>
      </c>
      <c r="I137" s="67">
        <v>0</v>
      </c>
    </row>
    <row r="138" spans="2:9" ht="15.75" x14ac:dyDescent="0.25">
      <c r="B138" s="82" t="s">
        <v>359</v>
      </c>
      <c r="C138" s="83"/>
      <c r="D138" s="81">
        <v>0</v>
      </c>
      <c r="E138" s="81">
        <v>0</v>
      </c>
      <c r="F138" s="81">
        <v>0</v>
      </c>
      <c r="G138" s="81">
        <v>0</v>
      </c>
      <c r="H138" s="81">
        <v>0</v>
      </c>
      <c r="I138" s="67">
        <v>0</v>
      </c>
    </row>
    <row r="139" spans="2:9" x14ac:dyDescent="0.25">
      <c r="B139" s="79" t="s">
        <v>360</v>
      </c>
      <c r="C139" s="80"/>
      <c r="D139" s="81">
        <v>0</v>
      </c>
      <c r="E139" s="81">
        <v>0</v>
      </c>
      <c r="F139" s="81">
        <v>0</v>
      </c>
      <c r="G139" s="81">
        <v>0</v>
      </c>
      <c r="H139" s="81">
        <v>0</v>
      </c>
      <c r="I139" s="67">
        <v>0</v>
      </c>
    </row>
    <row r="140" spans="2:9" ht="15.75" x14ac:dyDescent="0.25">
      <c r="B140" s="82" t="s">
        <v>361</v>
      </c>
      <c r="C140" s="83"/>
      <c r="D140" s="81">
        <v>0</v>
      </c>
      <c r="E140" s="81">
        <v>0</v>
      </c>
      <c r="F140" s="81">
        <v>0</v>
      </c>
      <c r="G140" s="81">
        <v>0</v>
      </c>
      <c r="H140" s="81">
        <v>0</v>
      </c>
      <c r="I140" s="67">
        <v>0</v>
      </c>
    </row>
    <row r="141" spans="2:9" ht="15.75" x14ac:dyDescent="0.25">
      <c r="B141" s="82" t="s">
        <v>362</v>
      </c>
      <c r="C141" s="83"/>
      <c r="D141" s="81">
        <v>0</v>
      </c>
      <c r="E141" s="81">
        <v>0</v>
      </c>
      <c r="F141" s="81">
        <v>0</v>
      </c>
      <c r="G141" s="81">
        <v>0</v>
      </c>
      <c r="H141" s="81">
        <v>0</v>
      </c>
      <c r="I141" s="67">
        <v>0</v>
      </c>
    </row>
    <row r="142" spans="2:9" ht="15.75" x14ac:dyDescent="0.25">
      <c r="B142" s="82" t="s">
        <v>363</v>
      </c>
      <c r="C142" s="83"/>
      <c r="D142" s="81">
        <v>0</v>
      </c>
      <c r="E142" s="81">
        <v>0</v>
      </c>
      <c r="F142" s="81">
        <v>0</v>
      </c>
      <c r="G142" s="81">
        <v>0</v>
      </c>
      <c r="H142" s="81">
        <v>0</v>
      </c>
      <c r="I142" s="67">
        <v>0</v>
      </c>
    </row>
    <row r="143" spans="2:9" ht="15.75" x14ac:dyDescent="0.25">
      <c r="B143" s="82" t="s">
        <v>364</v>
      </c>
      <c r="C143" s="83"/>
      <c r="D143" s="81">
        <v>0</v>
      </c>
      <c r="E143" s="81">
        <v>0</v>
      </c>
      <c r="F143" s="81">
        <v>0</v>
      </c>
      <c r="G143" s="81">
        <v>0</v>
      </c>
      <c r="H143" s="81">
        <v>0</v>
      </c>
      <c r="I143" s="67">
        <v>0</v>
      </c>
    </row>
    <row r="144" spans="2:9" ht="15.75" x14ac:dyDescent="0.25">
      <c r="B144" s="82" t="s">
        <v>365</v>
      </c>
      <c r="C144" s="83"/>
      <c r="D144" s="81">
        <v>0</v>
      </c>
      <c r="E144" s="81">
        <v>0</v>
      </c>
      <c r="F144" s="81">
        <v>0</v>
      </c>
      <c r="G144" s="81">
        <v>0</v>
      </c>
      <c r="H144" s="81">
        <v>0</v>
      </c>
      <c r="I144" s="67">
        <v>0</v>
      </c>
    </row>
    <row r="145" spans="2:9" ht="15.75" x14ac:dyDescent="0.25">
      <c r="B145" s="82" t="s">
        <v>366</v>
      </c>
      <c r="C145" s="83"/>
      <c r="D145" s="81">
        <v>0</v>
      </c>
      <c r="E145" s="81">
        <v>0</v>
      </c>
      <c r="F145" s="81">
        <v>0</v>
      </c>
      <c r="G145" s="81">
        <v>0</v>
      </c>
      <c r="H145" s="81">
        <v>0</v>
      </c>
      <c r="I145" s="67">
        <v>0</v>
      </c>
    </row>
    <row r="146" spans="2:9" ht="15.75" x14ac:dyDescent="0.25">
      <c r="B146" s="82" t="s">
        <v>367</v>
      </c>
      <c r="C146" s="83"/>
      <c r="D146" s="81">
        <v>0</v>
      </c>
      <c r="E146" s="81">
        <v>0</v>
      </c>
      <c r="F146" s="81">
        <v>0</v>
      </c>
      <c r="G146" s="81">
        <v>0</v>
      </c>
      <c r="H146" s="81">
        <v>0</v>
      </c>
      <c r="I146" s="67">
        <v>0</v>
      </c>
    </row>
    <row r="147" spans="2:9" ht="15.75" x14ac:dyDescent="0.25">
      <c r="B147" s="82" t="s">
        <v>368</v>
      </c>
      <c r="C147" s="83"/>
      <c r="D147" s="81">
        <v>0</v>
      </c>
      <c r="E147" s="81">
        <v>0</v>
      </c>
      <c r="F147" s="81">
        <v>0</v>
      </c>
      <c r="G147" s="81">
        <v>0</v>
      </c>
      <c r="H147" s="81">
        <v>0</v>
      </c>
      <c r="I147" s="67">
        <v>0</v>
      </c>
    </row>
    <row r="148" spans="2:9" x14ac:dyDescent="0.25">
      <c r="B148" s="79" t="s">
        <v>369</v>
      </c>
      <c r="C148" s="80"/>
      <c r="D148" s="81">
        <v>0</v>
      </c>
      <c r="E148" s="81">
        <v>0</v>
      </c>
      <c r="F148" s="81">
        <v>0</v>
      </c>
      <c r="G148" s="81">
        <v>0</v>
      </c>
      <c r="H148" s="81">
        <v>0</v>
      </c>
      <c r="I148" s="67">
        <v>0</v>
      </c>
    </row>
    <row r="149" spans="2:9" ht="15.75" x14ac:dyDescent="0.25">
      <c r="B149" s="82" t="s">
        <v>370</v>
      </c>
      <c r="C149" s="83"/>
      <c r="D149" s="81">
        <v>0</v>
      </c>
      <c r="E149" s="81">
        <v>0</v>
      </c>
      <c r="F149" s="81">
        <v>0</v>
      </c>
      <c r="G149" s="81">
        <v>0</v>
      </c>
      <c r="H149" s="81">
        <v>0</v>
      </c>
      <c r="I149" s="67">
        <v>0</v>
      </c>
    </row>
    <row r="150" spans="2:9" ht="15.75" x14ac:dyDescent="0.25">
      <c r="B150" s="82" t="s">
        <v>371</v>
      </c>
      <c r="C150" s="83"/>
      <c r="D150" s="81">
        <v>0</v>
      </c>
      <c r="E150" s="81">
        <v>0</v>
      </c>
      <c r="F150" s="81">
        <v>0</v>
      </c>
      <c r="G150" s="81">
        <v>0</v>
      </c>
      <c r="H150" s="81">
        <v>0</v>
      </c>
      <c r="I150" s="67">
        <v>0</v>
      </c>
    </row>
    <row r="151" spans="2:9" ht="15.75" x14ac:dyDescent="0.25">
      <c r="B151" s="82" t="s">
        <v>372</v>
      </c>
      <c r="C151" s="83"/>
      <c r="D151" s="81">
        <v>0</v>
      </c>
      <c r="E151" s="81">
        <v>0</v>
      </c>
      <c r="F151" s="81">
        <v>0</v>
      </c>
      <c r="G151" s="81">
        <v>0</v>
      </c>
      <c r="H151" s="81">
        <v>0</v>
      </c>
      <c r="I151" s="67">
        <v>0</v>
      </c>
    </row>
    <row r="152" spans="2:9" x14ac:dyDescent="0.25">
      <c r="B152" s="79" t="s">
        <v>373</v>
      </c>
      <c r="C152" s="80"/>
      <c r="D152" s="81">
        <v>0</v>
      </c>
      <c r="E152" s="81">
        <v>0</v>
      </c>
      <c r="F152" s="81">
        <v>0</v>
      </c>
      <c r="G152" s="81">
        <v>0</v>
      </c>
      <c r="H152" s="81">
        <v>0</v>
      </c>
      <c r="I152" s="67">
        <v>0</v>
      </c>
    </row>
    <row r="153" spans="2:9" ht="15.75" x14ac:dyDescent="0.25">
      <c r="B153" s="82" t="s">
        <v>374</v>
      </c>
      <c r="C153" s="83"/>
      <c r="D153" s="81">
        <v>0</v>
      </c>
      <c r="E153" s="81">
        <v>0</v>
      </c>
      <c r="F153" s="81">
        <v>0</v>
      </c>
      <c r="G153" s="81">
        <v>0</v>
      </c>
      <c r="H153" s="81">
        <v>0</v>
      </c>
      <c r="I153" s="67">
        <v>0</v>
      </c>
    </row>
    <row r="154" spans="2:9" ht="15.75" x14ac:dyDescent="0.25">
      <c r="B154" s="82" t="s">
        <v>375</v>
      </c>
      <c r="C154" s="83"/>
      <c r="D154" s="81">
        <v>0</v>
      </c>
      <c r="E154" s="81">
        <v>0</v>
      </c>
      <c r="F154" s="81">
        <v>0</v>
      </c>
      <c r="G154" s="81">
        <v>0</v>
      </c>
      <c r="H154" s="81">
        <v>0</v>
      </c>
      <c r="I154" s="67">
        <v>0</v>
      </c>
    </row>
    <row r="155" spans="2:9" ht="15.75" x14ac:dyDescent="0.25">
      <c r="B155" s="82" t="s">
        <v>376</v>
      </c>
      <c r="C155" s="83"/>
      <c r="D155" s="81">
        <v>0</v>
      </c>
      <c r="E155" s="81">
        <v>0</v>
      </c>
      <c r="F155" s="81">
        <v>0</v>
      </c>
      <c r="G155" s="81">
        <v>0</v>
      </c>
      <c r="H155" s="81">
        <v>0</v>
      </c>
      <c r="I155" s="67">
        <v>0</v>
      </c>
    </row>
    <row r="156" spans="2:9" ht="15.75" x14ac:dyDescent="0.25">
      <c r="B156" s="82" t="s">
        <v>377</v>
      </c>
      <c r="C156" s="83"/>
      <c r="D156" s="81">
        <v>0</v>
      </c>
      <c r="E156" s="81">
        <v>0</v>
      </c>
      <c r="F156" s="81">
        <v>0</v>
      </c>
      <c r="G156" s="81">
        <v>0</v>
      </c>
      <c r="H156" s="81">
        <v>0</v>
      </c>
      <c r="I156" s="67">
        <v>0</v>
      </c>
    </row>
    <row r="157" spans="2:9" ht="15.75" x14ac:dyDescent="0.25">
      <c r="B157" s="82" t="s">
        <v>378</v>
      </c>
      <c r="C157" s="83"/>
      <c r="D157" s="81">
        <v>0</v>
      </c>
      <c r="E157" s="81">
        <v>0</v>
      </c>
      <c r="F157" s="81">
        <v>0</v>
      </c>
      <c r="G157" s="81">
        <v>0</v>
      </c>
      <c r="H157" s="81">
        <v>0</v>
      </c>
      <c r="I157" s="67">
        <v>0</v>
      </c>
    </row>
    <row r="158" spans="2:9" ht="15.75" x14ac:dyDescent="0.25">
      <c r="B158" s="82" t="s">
        <v>379</v>
      </c>
      <c r="C158" s="83"/>
      <c r="D158" s="81">
        <v>0</v>
      </c>
      <c r="E158" s="81">
        <v>0</v>
      </c>
      <c r="F158" s="81">
        <v>0</v>
      </c>
      <c r="G158" s="81">
        <v>0</v>
      </c>
      <c r="H158" s="81">
        <v>0</v>
      </c>
      <c r="I158" s="67">
        <v>0</v>
      </c>
    </row>
    <row r="159" spans="2:9" ht="15.75" x14ac:dyDescent="0.25">
      <c r="B159" s="82" t="s">
        <v>380</v>
      </c>
      <c r="C159" s="83"/>
      <c r="D159" s="81">
        <v>0</v>
      </c>
      <c r="E159" s="81">
        <v>0</v>
      </c>
      <c r="F159" s="81">
        <v>0</v>
      </c>
      <c r="G159" s="81">
        <v>0</v>
      </c>
      <c r="H159" s="81">
        <v>0</v>
      </c>
      <c r="I159" s="67">
        <v>0</v>
      </c>
    </row>
    <row r="160" spans="2:9" x14ac:dyDescent="0.25">
      <c r="B160" s="79"/>
      <c r="C160" s="80"/>
      <c r="D160" s="81"/>
      <c r="E160" s="67"/>
      <c r="F160" s="67"/>
      <c r="G160" s="67"/>
      <c r="H160" s="67"/>
      <c r="I160" s="67"/>
    </row>
    <row r="161" spans="2:9" ht="15.75" x14ac:dyDescent="0.25">
      <c r="B161" s="91" t="s">
        <v>382</v>
      </c>
      <c r="C161" s="92"/>
      <c r="D161" s="78">
        <f>+D11+D86</f>
        <v>92381708</v>
      </c>
      <c r="E161" s="78">
        <f>+E11+E86+1</f>
        <v>24370039</v>
      </c>
      <c r="F161" s="78">
        <f>+F11+F86+1</f>
        <v>116751747</v>
      </c>
      <c r="G161" s="78">
        <f>+G11+G86+1</f>
        <v>99271994</v>
      </c>
      <c r="H161" s="78">
        <f t="shared" ref="H161" si="22">+H11+H86</f>
        <v>97627741</v>
      </c>
      <c r="I161" s="78">
        <f>+F161-G161</f>
        <v>17479753</v>
      </c>
    </row>
    <row r="162" spans="2:9" ht="15.75" thickBot="1" x14ac:dyDescent="0.3">
      <c r="B162" s="93"/>
      <c r="C162" s="94"/>
      <c r="D162" s="95"/>
      <c r="E162" s="96"/>
      <c r="F162" s="96"/>
      <c r="G162" s="96"/>
      <c r="H162" s="96"/>
      <c r="I162" s="96"/>
    </row>
    <row r="163" spans="2:9" x14ac:dyDescent="0.25">
      <c r="B163" s="74"/>
      <c r="C163" s="74"/>
      <c r="D163" s="74"/>
      <c r="E163" s="74"/>
      <c r="F163" s="74"/>
      <c r="G163" s="74"/>
      <c r="H163" s="74"/>
      <c r="I163" s="74"/>
    </row>
    <row r="164" spans="2:9" x14ac:dyDescent="0.25">
      <c r="B164" s="74"/>
      <c r="C164" s="74"/>
      <c r="D164" s="74"/>
      <c r="E164" s="74"/>
      <c r="F164" s="74"/>
      <c r="G164" s="74"/>
      <c r="H164" s="74"/>
      <c r="I164" s="74"/>
    </row>
    <row r="165" spans="2:9" x14ac:dyDescent="0.25">
      <c r="B165" s="74"/>
      <c r="C165" s="74"/>
      <c r="D165" s="74"/>
      <c r="E165" s="74"/>
      <c r="F165" s="74"/>
      <c r="G165" s="74"/>
      <c r="H165" s="74"/>
      <c r="I165" s="74"/>
    </row>
    <row r="166" spans="2:9" x14ac:dyDescent="0.25">
      <c r="B166" s="74"/>
      <c r="C166" s="74"/>
      <c r="D166" s="74"/>
      <c r="E166" s="74"/>
      <c r="F166" s="74"/>
      <c r="G166" s="74"/>
      <c r="H166" s="74"/>
      <c r="I166" s="74"/>
    </row>
    <row r="167" spans="2:9" x14ac:dyDescent="0.25">
      <c r="B167" s="74"/>
      <c r="C167" s="74"/>
      <c r="D167" s="74"/>
      <c r="E167" s="74"/>
      <c r="F167" s="74"/>
      <c r="G167" s="74"/>
      <c r="H167" s="74"/>
      <c r="I167" s="74"/>
    </row>
    <row r="168" spans="2:9" x14ac:dyDescent="0.25">
      <c r="B168" s="74"/>
      <c r="C168" s="74"/>
      <c r="D168" s="74"/>
      <c r="E168" s="74"/>
      <c r="F168" s="74"/>
      <c r="G168" s="74"/>
      <c r="H168" s="74"/>
      <c r="I168" s="74"/>
    </row>
    <row r="169" spans="2:9" x14ac:dyDescent="0.25">
      <c r="B169" s="74"/>
      <c r="C169" s="74"/>
      <c r="D169" s="74"/>
      <c r="E169" s="74"/>
      <c r="F169" s="74"/>
      <c r="G169" s="74"/>
      <c r="H169" s="74"/>
      <c r="I169" s="74"/>
    </row>
    <row r="170" spans="2:9" x14ac:dyDescent="0.25">
      <c r="B170" s="74"/>
      <c r="C170" s="74"/>
      <c r="D170" s="74"/>
      <c r="E170" s="74"/>
      <c r="F170" s="74"/>
      <c r="G170" s="74"/>
      <c r="H170" s="74"/>
      <c r="I170" s="74"/>
    </row>
    <row r="171" spans="2:9" x14ac:dyDescent="0.25">
      <c r="B171" s="74"/>
      <c r="C171" s="74"/>
      <c r="D171" s="74"/>
      <c r="E171" s="74"/>
      <c r="F171" s="74"/>
      <c r="G171" s="74"/>
      <c r="H171" s="74"/>
      <c r="I171" s="74"/>
    </row>
  </sheetData>
  <mergeCells count="12">
    <mergeCell ref="B40:C40"/>
    <mergeCell ref="B50:C50"/>
    <mergeCell ref="B64:C64"/>
    <mergeCell ref="B115:C115"/>
    <mergeCell ref="B8:C10"/>
    <mergeCell ref="I8:I10"/>
    <mergeCell ref="B3:I3"/>
    <mergeCell ref="B4:I4"/>
    <mergeCell ref="B5:I5"/>
    <mergeCell ref="B6:I6"/>
    <mergeCell ref="B7:I7"/>
    <mergeCell ref="D8:H9"/>
  </mergeCells>
  <printOptions horizontalCentered="1"/>
  <pageMargins left="0.70866141732283472" right="0.70866141732283472" top="0.55118110236220474" bottom="0.35433070866141736" header="0.31496062992125984" footer="0.31496062992125984"/>
  <pageSetup scale="50" orientation="portrait" r:id="rId1"/>
  <ignoredErrors>
    <ignoredError sqref="F20 I20 I40 F95 F106:I106" formula="1"/>
    <ignoredError sqref="D30:E30 D50:H50 D105:E105" formulaRange="1"/>
    <ignoredError sqref="F30:I30 F105 H105:I105" formula="1" formulaRange="1"/>
  </ignoredErrors>
  <drawing r:id="rId2"/>
  <legacyDrawing r:id="rId3"/>
  <oleObjects>
    <mc:AlternateContent xmlns:mc="http://schemas.openxmlformats.org/markup-compatibility/2006">
      <mc:Choice Requires="x14">
        <oleObject progId="Excel.Sheet.12" shapeId="1025" r:id="rId4">
          <objectPr defaultSize="0" autoPict="0" r:id="rId5">
            <anchor moveWithCells="1" sizeWithCells="1">
              <from>
                <xdr:col>0</xdr:col>
                <xdr:colOff>762000</xdr:colOff>
                <xdr:row>163</xdr:row>
                <xdr:rowOff>171450</xdr:rowOff>
              </from>
              <to>
                <xdr:col>8</xdr:col>
                <xdr:colOff>1009650</xdr:colOff>
                <xdr:row>170</xdr:row>
                <xdr:rowOff>9525</xdr:rowOff>
              </to>
            </anchor>
          </objectPr>
        </oleObject>
      </mc:Choice>
      <mc:Fallback>
        <oleObject progId="Excel.Sheet.12" shapeId="1025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D7B3B-E744-49CD-84B9-CCA5B94C1C4F}">
  <sheetPr>
    <pageSetUpPr fitToPage="1"/>
  </sheetPr>
  <dimension ref="B2:H55"/>
  <sheetViews>
    <sheetView workbookViewId="0">
      <selection activeCell="G37" sqref="G37"/>
    </sheetView>
  </sheetViews>
  <sheetFormatPr baseColWidth="10" defaultRowHeight="15" x14ac:dyDescent="0.25"/>
  <cols>
    <col min="2" max="2" width="61.5703125" customWidth="1"/>
    <col min="3" max="3" width="15.28515625" customWidth="1"/>
    <col min="4" max="4" width="14" customWidth="1"/>
    <col min="5" max="5" width="14.42578125" customWidth="1"/>
    <col min="6" max="6" width="14.28515625" customWidth="1"/>
    <col min="7" max="7" width="15.85546875" customWidth="1"/>
    <col min="8" max="8" width="14.85546875" customWidth="1"/>
  </cols>
  <sheetData>
    <row r="2" spans="2:8" ht="15.75" thickBot="1" x14ac:dyDescent="0.3"/>
    <row r="3" spans="2:8" ht="15.75" x14ac:dyDescent="0.25">
      <c r="B3" s="234" t="s">
        <v>81</v>
      </c>
      <c r="C3" s="235"/>
      <c r="D3" s="235"/>
      <c r="E3" s="235"/>
      <c r="F3" s="235"/>
      <c r="G3" s="235"/>
      <c r="H3" s="236"/>
    </row>
    <row r="4" spans="2:8" ht="15.75" x14ac:dyDescent="0.25">
      <c r="B4" s="237" t="s">
        <v>301</v>
      </c>
      <c r="C4" s="238"/>
      <c r="D4" s="238"/>
      <c r="E4" s="238"/>
      <c r="F4" s="238"/>
      <c r="G4" s="238"/>
      <c r="H4" s="239"/>
    </row>
    <row r="5" spans="2:8" ht="15.75" x14ac:dyDescent="0.25">
      <c r="B5" s="237" t="s">
        <v>383</v>
      </c>
      <c r="C5" s="238"/>
      <c r="D5" s="238"/>
      <c r="E5" s="238"/>
      <c r="F5" s="238"/>
      <c r="G5" s="238"/>
      <c r="H5" s="239"/>
    </row>
    <row r="6" spans="2:8" ht="15.75" x14ac:dyDescent="0.25">
      <c r="B6" s="237" t="s">
        <v>444</v>
      </c>
      <c r="C6" s="238"/>
      <c r="D6" s="238"/>
      <c r="E6" s="238"/>
      <c r="F6" s="238"/>
      <c r="G6" s="238"/>
      <c r="H6" s="239"/>
    </row>
    <row r="7" spans="2:8" ht="16.5" thickBot="1" x14ac:dyDescent="0.3">
      <c r="B7" s="240" t="s">
        <v>1</v>
      </c>
      <c r="C7" s="241"/>
      <c r="D7" s="241"/>
      <c r="E7" s="241"/>
      <c r="F7" s="241"/>
      <c r="G7" s="241"/>
      <c r="H7" s="242"/>
    </row>
    <row r="8" spans="2:8" ht="16.5" thickBot="1" x14ac:dyDescent="0.3">
      <c r="B8" s="204" t="s">
        <v>82</v>
      </c>
      <c r="C8" s="231" t="s">
        <v>303</v>
      </c>
      <c r="D8" s="232"/>
      <c r="E8" s="232"/>
      <c r="F8" s="232"/>
      <c r="G8" s="233"/>
      <c r="H8" s="204" t="s">
        <v>304</v>
      </c>
    </row>
    <row r="9" spans="2:8" ht="63.75" thickBot="1" x14ac:dyDescent="0.3">
      <c r="B9" s="205"/>
      <c r="C9" s="52" t="s">
        <v>197</v>
      </c>
      <c r="D9" s="52" t="s">
        <v>237</v>
      </c>
      <c r="E9" s="52" t="s">
        <v>238</v>
      </c>
      <c r="F9" s="52" t="s">
        <v>195</v>
      </c>
      <c r="G9" s="52" t="s">
        <v>212</v>
      </c>
      <c r="H9" s="205"/>
    </row>
    <row r="10" spans="2:8" ht="15.75" x14ac:dyDescent="0.25">
      <c r="B10" s="63" t="s">
        <v>384</v>
      </c>
      <c r="C10" s="64">
        <f>SUM(C12:C13)</f>
        <v>35317228</v>
      </c>
      <c r="D10" s="64">
        <f t="shared" ref="D10:G10" si="0">SUM(D12:D13)</f>
        <v>14409265</v>
      </c>
      <c r="E10" s="64">
        <f t="shared" si="0"/>
        <v>49726493</v>
      </c>
      <c r="F10" s="64">
        <f>SUM(F12:F13)</f>
        <v>37733572</v>
      </c>
      <c r="G10" s="64">
        <f t="shared" si="0"/>
        <v>36089319</v>
      </c>
      <c r="H10" s="64">
        <f>SUM(H12:H13)</f>
        <v>11992921</v>
      </c>
    </row>
    <row r="11" spans="2:8" ht="30" x14ac:dyDescent="0.25">
      <c r="B11" s="65" t="s">
        <v>440</v>
      </c>
      <c r="C11" s="66"/>
      <c r="D11" s="66"/>
      <c r="E11" s="66"/>
      <c r="F11" s="66"/>
      <c r="G11" s="66"/>
      <c r="H11" s="67"/>
    </row>
    <row r="12" spans="2:8" ht="19.5" customHeight="1" x14ac:dyDescent="0.25">
      <c r="B12" s="65" t="s">
        <v>385</v>
      </c>
      <c r="C12" s="66">
        <v>29714406</v>
      </c>
      <c r="D12" s="66">
        <v>11796822</v>
      </c>
      <c r="E12" s="66">
        <f>+C12+D12</f>
        <v>41511228</v>
      </c>
      <c r="F12" s="66">
        <v>31093874</v>
      </c>
      <c r="G12" s="66">
        <v>29508410</v>
      </c>
      <c r="H12" s="67">
        <f>+E12-F12</f>
        <v>10417354</v>
      </c>
    </row>
    <row r="13" spans="2:8" ht="18" customHeight="1" x14ac:dyDescent="0.25">
      <c r="B13" s="65" t="s">
        <v>386</v>
      </c>
      <c r="C13" s="68">
        <v>5602822</v>
      </c>
      <c r="D13" s="68">
        <v>2612443</v>
      </c>
      <c r="E13" s="66">
        <f>+C13+D13</f>
        <v>8215265</v>
      </c>
      <c r="F13" s="68">
        <v>6639698</v>
      </c>
      <c r="G13" s="68">
        <v>6580909</v>
      </c>
      <c r="H13" s="67">
        <f>+E13-F13</f>
        <v>1575567</v>
      </c>
    </row>
    <row r="14" spans="2:8" x14ac:dyDescent="0.25">
      <c r="B14" s="65"/>
      <c r="C14" s="68"/>
      <c r="D14" s="68"/>
      <c r="E14" s="68"/>
      <c r="F14" s="68"/>
      <c r="G14" s="68"/>
      <c r="H14" s="67"/>
    </row>
    <row r="15" spans="2:8" x14ac:dyDescent="0.25">
      <c r="B15" s="65"/>
      <c r="C15" s="68"/>
      <c r="D15" s="68"/>
      <c r="E15" s="68"/>
      <c r="F15" s="68"/>
      <c r="G15" s="68"/>
      <c r="H15" s="67"/>
    </row>
    <row r="16" spans="2:8" x14ac:dyDescent="0.25">
      <c r="B16" s="65"/>
      <c r="C16" s="68"/>
      <c r="D16" s="68"/>
      <c r="E16" s="68"/>
      <c r="F16" s="68"/>
      <c r="G16" s="68"/>
      <c r="H16" s="67"/>
    </row>
    <row r="17" spans="2:8" x14ac:dyDescent="0.25">
      <c r="B17" s="65"/>
      <c r="C17" s="68"/>
      <c r="D17" s="68"/>
      <c r="E17" s="68"/>
      <c r="F17" s="68"/>
      <c r="G17" s="68"/>
      <c r="H17" s="67"/>
    </row>
    <row r="18" spans="2:8" x14ac:dyDescent="0.25">
      <c r="B18" s="65"/>
      <c r="C18" s="68"/>
      <c r="D18" s="68"/>
      <c r="E18" s="68"/>
      <c r="F18" s="68"/>
      <c r="G18" s="68"/>
      <c r="H18" s="67"/>
    </row>
    <row r="19" spans="2:8" x14ac:dyDescent="0.25">
      <c r="B19" s="65"/>
      <c r="C19" s="68"/>
      <c r="D19" s="68"/>
      <c r="E19" s="68"/>
      <c r="F19" s="68"/>
      <c r="G19" s="68"/>
      <c r="H19" s="67"/>
    </row>
    <row r="20" spans="2:8" x14ac:dyDescent="0.25">
      <c r="B20" s="65"/>
      <c r="C20" s="68"/>
      <c r="D20" s="68"/>
      <c r="E20" s="68"/>
      <c r="F20" s="68"/>
      <c r="G20" s="68"/>
      <c r="H20" s="67"/>
    </row>
    <row r="21" spans="2:8" x14ac:dyDescent="0.25">
      <c r="B21" s="65"/>
      <c r="C21" s="68"/>
      <c r="D21" s="68"/>
      <c r="E21" s="68"/>
      <c r="F21" s="68"/>
      <c r="G21" s="68"/>
      <c r="H21" s="67"/>
    </row>
    <row r="22" spans="2:8" ht="15.75" thickBot="1" x14ac:dyDescent="0.3">
      <c r="B22" s="69"/>
      <c r="C22" s="68"/>
      <c r="D22" s="68"/>
      <c r="E22" s="68"/>
      <c r="F22" s="68"/>
      <c r="G22" s="68"/>
      <c r="H22" s="68"/>
    </row>
    <row r="23" spans="2:8" ht="15.75" x14ac:dyDescent="0.25">
      <c r="B23" s="70" t="s">
        <v>387</v>
      </c>
      <c r="C23" s="64">
        <f>SUM(C25:C26)</f>
        <v>57064480</v>
      </c>
      <c r="D23" s="64">
        <f t="shared" ref="D23:H23" si="1">SUM(D25:D26)</f>
        <v>9960774</v>
      </c>
      <c r="E23" s="64">
        <f t="shared" si="1"/>
        <v>67025254</v>
      </c>
      <c r="F23" s="64">
        <f>SUM(F25:F26)+1</f>
        <v>61538423</v>
      </c>
      <c r="G23" s="64">
        <f t="shared" si="1"/>
        <v>61538422</v>
      </c>
      <c r="H23" s="64">
        <f t="shared" si="1"/>
        <v>5486832</v>
      </c>
    </row>
    <row r="24" spans="2:8" ht="30" x14ac:dyDescent="0.25">
      <c r="B24" s="65" t="s">
        <v>440</v>
      </c>
      <c r="C24" s="66"/>
      <c r="D24" s="66"/>
      <c r="E24" s="66"/>
      <c r="F24" s="66"/>
      <c r="G24" s="66"/>
      <c r="H24" s="67"/>
    </row>
    <row r="25" spans="2:8" ht="19.5" customHeight="1" x14ac:dyDescent="0.25">
      <c r="B25" s="65" t="s">
        <v>385</v>
      </c>
      <c r="C25" s="66">
        <v>54695635</v>
      </c>
      <c r="D25" s="66">
        <v>10484123</v>
      </c>
      <c r="E25" s="66">
        <f>+C25+D25</f>
        <v>65179758</v>
      </c>
      <c r="F25" s="66">
        <v>59692926</v>
      </c>
      <c r="G25" s="66">
        <v>59692926</v>
      </c>
      <c r="H25" s="67">
        <f>+E25-F25</f>
        <v>5486832</v>
      </c>
    </row>
    <row r="26" spans="2:8" ht="19.5" customHeight="1" x14ac:dyDescent="0.25">
      <c r="B26" s="65" t="s">
        <v>386</v>
      </c>
      <c r="C26" s="66">
        <v>2368845</v>
      </c>
      <c r="D26" s="66">
        <v>-523349</v>
      </c>
      <c r="E26" s="66">
        <f>+C26+D26</f>
        <v>1845496</v>
      </c>
      <c r="F26" s="66">
        <v>1845496</v>
      </c>
      <c r="G26" s="66">
        <v>1845496</v>
      </c>
      <c r="H26" s="67">
        <f>+E26-F26</f>
        <v>0</v>
      </c>
    </row>
    <row r="27" spans="2:8" x14ac:dyDescent="0.25">
      <c r="B27" s="65"/>
      <c r="C27" s="66"/>
      <c r="D27" s="66"/>
      <c r="E27" s="66"/>
      <c r="F27" s="66"/>
      <c r="G27" s="66"/>
      <c r="H27" s="67"/>
    </row>
    <row r="28" spans="2:8" x14ac:dyDescent="0.25">
      <c r="B28" s="65"/>
      <c r="C28" s="68"/>
      <c r="D28" s="68"/>
      <c r="E28" s="68"/>
      <c r="F28" s="68"/>
      <c r="G28" s="68"/>
      <c r="H28" s="67"/>
    </row>
    <row r="29" spans="2:8" x14ac:dyDescent="0.25">
      <c r="B29" s="65"/>
      <c r="C29" s="68"/>
      <c r="D29" s="68"/>
      <c r="E29" s="68"/>
      <c r="F29" s="68"/>
      <c r="G29" s="68"/>
      <c r="H29" s="67"/>
    </row>
    <row r="30" spans="2:8" x14ac:dyDescent="0.25">
      <c r="B30" s="65"/>
      <c r="C30" s="68"/>
      <c r="D30" s="68"/>
      <c r="E30" s="68"/>
      <c r="F30" s="68"/>
      <c r="G30" s="68"/>
      <c r="H30" s="67"/>
    </row>
    <row r="31" spans="2:8" x14ac:dyDescent="0.25">
      <c r="B31" s="65"/>
      <c r="C31" s="68"/>
      <c r="D31" s="68"/>
      <c r="E31" s="68"/>
      <c r="F31" s="68"/>
      <c r="G31" s="68"/>
      <c r="H31" s="67"/>
    </row>
    <row r="32" spans="2:8" x14ac:dyDescent="0.25">
      <c r="B32" s="65"/>
      <c r="C32" s="68"/>
      <c r="D32" s="68"/>
      <c r="E32" s="68"/>
      <c r="F32" s="68"/>
      <c r="G32" s="68"/>
      <c r="H32" s="67"/>
    </row>
    <row r="33" spans="2:8" x14ac:dyDescent="0.25">
      <c r="B33" s="65"/>
      <c r="C33" s="68"/>
      <c r="D33" s="68"/>
      <c r="E33" s="68"/>
      <c r="F33" s="68"/>
      <c r="G33" s="68"/>
      <c r="H33" s="67"/>
    </row>
    <row r="34" spans="2:8" x14ac:dyDescent="0.25">
      <c r="B34" s="65"/>
      <c r="C34" s="68"/>
      <c r="D34" s="68"/>
      <c r="E34" s="68"/>
      <c r="F34" s="68"/>
      <c r="G34" s="68"/>
      <c r="H34" s="67"/>
    </row>
    <row r="35" spans="2:8" x14ac:dyDescent="0.25">
      <c r="B35" s="69"/>
      <c r="C35" s="68"/>
      <c r="D35" s="68"/>
      <c r="E35" s="68"/>
      <c r="F35" s="68"/>
      <c r="G35" s="68"/>
      <c r="H35" s="67"/>
    </row>
    <row r="36" spans="2:8" ht="15.75" x14ac:dyDescent="0.25">
      <c r="B36" s="63" t="s">
        <v>382</v>
      </c>
      <c r="C36" s="71">
        <f>+C10+C23</f>
        <v>92381708</v>
      </c>
      <c r="D36" s="71">
        <f t="shared" ref="D36:E36" si="2">+D10+D23</f>
        <v>24370039</v>
      </c>
      <c r="E36" s="71">
        <f t="shared" si="2"/>
        <v>116751747</v>
      </c>
      <c r="F36" s="71">
        <f>+F10+F23-1</f>
        <v>99271994</v>
      </c>
      <c r="G36" s="71">
        <f>+G10+G23</f>
        <v>97627741</v>
      </c>
      <c r="H36" s="71">
        <f>+E36-F36</f>
        <v>17479753</v>
      </c>
    </row>
    <row r="37" spans="2:8" ht="15.75" thickBot="1" x14ac:dyDescent="0.3">
      <c r="B37" s="72"/>
      <c r="C37" s="73"/>
      <c r="D37" s="73"/>
      <c r="E37" s="73"/>
      <c r="F37" s="73"/>
      <c r="G37" s="73"/>
      <c r="H37" s="73"/>
    </row>
    <row r="38" spans="2:8" x14ac:dyDescent="0.25">
      <c r="B38" s="74"/>
      <c r="C38" s="74"/>
      <c r="D38" s="74"/>
      <c r="E38" s="74"/>
      <c r="F38" s="74"/>
      <c r="G38" s="74"/>
      <c r="H38" s="74"/>
    </row>
    <row r="39" spans="2:8" x14ac:dyDescent="0.25">
      <c r="B39" s="74"/>
      <c r="C39" s="74"/>
      <c r="D39" s="74"/>
      <c r="E39" s="74"/>
      <c r="F39" s="74"/>
      <c r="G39" s="74"/>
      <c r="H39" s="74"/>
    </row>
    <row r="40" spans="2:8" x14ac:dyDescent="0.25">
      <c r="B40" s="74"/>
      <c r="C40" s="74"/>
      <c r="D40" s="74"/>
      <c r="E40" s="74"/>
      <c r="F40" s="74"/>
      <c r="G40" s="74"/>
      <c r="H40" s="74"/>
    </row>
    <row r="41" spans="2:8" x14ac:dyDescent="0.25">
      <c r="B41" s="74"/>
      <c r="C41" s="74"/>
      <c r="D41" s="74"/>
      <c r="E41" s="74"/>
      <c r="F41" s="74"/>
      <c r="G41" s="74"/>
      <c r="H41" s="74"/>
    </row>
    <row r="42" spans="2:8" x14ac:dyDescent="0.25">
      <c r="B42" s="74"/>
      <c r="C42" s="74"/>
      <c r="D42" s="74"/>
      <c r="E42" s="74"/>
      <c r="F42" s="74"/>
      <c r="G42" s="74"/>
      <c r="H42" s="74"/>
    </row>
    <row r="43" spans="2:8" x14ac:dyDescent="0.25">
      <c r="B43" s="74"/>
      <c r="C43" s="74"/>
      <c r="D43" s="74"/>
      <c r="E43" s="74"/>
      <c r="F43" s="74"/>
      <c r="G43" s="74"/>
      <c r="H43" s="74"/>
    </row>
    <row r="44" spans="2:8" x14ac:dyDescent="0.25">
      <c r="B44" s="74"/>
      <c r="C44" s="74"/>
      <c r="D44" s="74"/>
      <c r="E44" s="74"/>
      <c r="F44" s="74"/>
      <c r="G44" s="74"/>
      <c r="H44" s="74"/>
    </row>
    <row r="45" spans="2:8" x14ac:dyDescent="0.25">
      <c r="B45" s="74"/>
      <c r="C45" s="74"/>
      <c r="D45" s="74"/>
      <c r="E45" s="74"/>
      <c r="F45" s="74"/>
      <c r="G45" s="74"/>
      <c r="H45" s="74"/>
    </row>
    <row r="46" spans="2:8" x14ac:dyDescent="0.25">
      <c r="B46" s="74"/>
      <c r="C46" s="74"/>
      <c r="D46" s="74"/>
      <c r="E46" s="74"/>
      <c r="F46" s="74"/>
      <c r="G46" s="74"/>
      <c r="H46" s="74"/>
    </row>
    <row r="47" spans="2:8" x14ac:dyDescent="0.25">
      <c r="B47" s="74"/>
      <c r="C47" s="74"/>
      <c r="D47" s="74"/>
      <c r="E47" s="74"/>
      <c r="F47" s="74"/>
      <c r="G47" s="74"/>
      <c r="H47" s="74"/>
    </row>
    <row r="48" spans="2:8" x14ac:dyDescent="0.25">
      <c r="B48" s="74"/>
      <c r="C48" s="74"/>
      <c r="D48" s="74"/>
      <c r="E48" s="74"/>
      <c r="F48" s="74"/>
      <c r="G48" s="74"/>
      <c r="H48" s="74"/>
    </row>
    <row r="49" spans="2:8" x14ac:dyDescent="0.25">
      <c r="B49" s="74"/>
      <c r="C49" s="74"/>
      <c r="D49" s="74"/>
      <c r="E49" s="74"/>
      <c r="F49" s="74"/>
      <c r="G49" s="74"/>
      <c r="H49" s="74"/>
    </row>
    <row r="50" spans="2:8" x14ac:dyDescent="0.25">
      <c r="B50" s="74"/>
      <c r="C50" s="74"/>
      <c r="D50" s="74"/>
      <c r="E50" s="74"/>
      <c r="F50" s="74"/>
      <c r="G50" s="74"/>
      <c r="H50" s="74"/>
    </row>
    <row r="51" spans="2:8" x14ac:dyDescent="0.25">
      <c r="B51" s="74"/>
      <c r="C51" s="74"/>
      <c r="D51" s="74"/>
      <c r="E51" s="74"/>
      <c r="F51" s="74"/>
      <c r="G51" s="74"/>
      <c r="H51" s="74"/>
    </row>
    <row r="52" spans="2:8" x14ac:dyDescent="0.25">
      <c r="B52" s="74"/>
      <c r="C52" s="74"/>
      <c r="D52" s="74"/>
      <c r="E52" s="74"/>
      <c r="F52" s="74"/>
      <c r="G52" s="74"/>
      <c r="H52" s="74"/>
    </row>
    <row r="53" spans="2:8" x14ac:dyDescent="0.25">
      <c r="B53" s="74"/>
      <c r="C53" s="74"/>
      <c r="D53" s="74"/>
      <c r="E53" s="74"/>
      <c r="F53" s="74"/>
      <c r="G53" s="74"/>
      <c r="H53" s="74"/>
    </row>
    <row r="54" spans="2:8" x14ac:dyDescent="0.25">
      <c r="B54" s="74"/>
      <c r="C54" s="74"/>
      <c r="D54" s="74"/>
      <c r="E54" s="74"/>
      <c r="F54" s="74"/>
      <c r="G54" s="74"/>
      <c r="H54" s="74"/>
    </row>
    <row r="55" spans="2:8" x14ac:dyDescent="0.25">
      <c r="B55" s="74"/>
      <c r="C55" s="74"/>
      <c r="D55" s="74"/>
      <c r="E55" s="74"/>
      <c r="F55" s="74"/>
      <c r="G55" s="74"/>
      <c r="H55" s="74"/>
    </row>
  </sheetData>
  <mergeCells count="8">
    <mergeCell ref="B8:B9"/>
    <mergeCell ref="C8:G8"/>
    <mergeCell ref="H8:H9"/>
    <mergeCell ref="B3:H3"/>
    <mergeCell ref="B4:H4"/>
    <mergeCell ref="B5:H5"/>
    <mergeCell ref="B6:H6"/>
    <mergeCell ref="B7:H7"/>
  </mergeCells>
  <pageMargins left="0.70866141732283472" right="0.70866141732283472" top="0.74803149606299213" bottom="0.74803149606299213" header="0.31496062992125984" footer="0.31496062992125984"/>
  <pageSetup scale="60" orientation="portrait" r:id="rId1"/>
  <drawing r:id="rId2"/>
  <legacyDrawing r:id="rId3"/>
  <oleObjects>
    <mc:AlternateContent xmlns:mc="http://schemas.openxmlformats.org/markup-compatibility/2006">
      <mc:Choice Requires="x14">
        <oleObject progId="Excel.Sheet.12" shapeId="7170" r:id="rId4">
          <objectPr defaultSize="0" autoPict="0" r:id="rId5">
            <anchor moveWithCells="1" sizeWithCells="1">
              <from>
                <xdr:col>0</xdr:col>
                <xdr:colOff>742950</xdr:colOff>
                <xdr:row>45</xdr:row>
                <xdr:rowOff>57150</xdr:rowOff>
              </from>
              <to>
                <xdr:col>7</xdr:col>
                <xdr:colOff>981075</xdr:colOff>
                <xdr:row>54</xdr:row>
                <xdr:rowOff>161925</xdr:rowOff>
              </to>
            </anchor>
          </objectPr>
        </oleObject>
      </mc:Choice>
      <mc:Fallback>
        <oleObject progId="Excel.Sheet.12" shapeId="7170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C000D-02F0-4485-981E-C971C45D36F3}">
  <sheetPr>
    <pageSetUpPr fitToPage="1"/>
  </sheetPr>
  <dimension ref="A1:G86"/>
  <sheetViews>
    <sheetView workbookViewId="0">
      <selection activeCell="F86" sqref="F86"/>
    </sheetView>
  </sheetViews>
  <sheetFormatPr baseColWidth="10" defaultRowHeight="15" x14ac:dyDescent="0.25"/>
  <cols>
    <col min="1" max="1" width="104.7109375" customWidth="1"/>
    <col min="2" max="2" width="14.140625" customWidth="1"/>
    <col min="3" max="3" width="14.42578125" customWidth="1"/>
    <col min="4" max="4" width="14.5703125" bestFit="1" customWidth="1"/>
    <col min="5" max="5" width="14.140625" customWidth="1"/>
    <col min="6" max="6" width="14.5703125" customWidth="1"/>
    <col min="7" max="7" width="15.28515625" customWidth="1"/>
  </cols>
  <sheetData>
    <row r="1" spans="1:7" ht="15.75" thickBot="1" x14ac:dyDescent="0.3"/>
    <row r="2" spans="1:7" ht="15.75" x14ac:dyDescent="0.25">
      <c r="A2" s="193" t="s">
        <v>81</v>
      </c>
      <c r="B2" s="194"/>
      <c r="C2" s="194"/>
      <c r="D2" s="194"/>
      <c r="E2" s="194"/>
      <c r="F2" s="194"/>
      <c r="G2" s="226"/>
    </row>
    <row r="3" spans="1:7" ht="15.75" x14ac:dyDescent="0.25">
      <c r="A3" s="196" t="s">
        <v>301</v>
      </c>
      <c r="B3" s="197"/>
      <c r="C3" s="197"/>
      <c r="D3" s="197"/>
      <c r="E3" s="197"/>
      <c r="F3" s="197"/>
      <c r="G3" s="227"/>
    </row>
    <row r="4" spans="1:7" ht="15.75" x14ac:dyDescent="0.25">
      <c r="A4" s="196" t="s">
        <v>388</v>
      </c>
      <c r="B4" s="197"/>
      <c r="C4" s="197"/>
      <c r="D4" s="197"/>
      <c r="E4" s="197"/>
      <c r="F4" s="197"/>
      <c r="G4" s="227"/>
    </row>
    <row r="5" spans="1:7" ht="15.75" x14ac:dyDescent="0.25">
      <c r="A5" s="196" t="s">
        <v>444</v>
      </c>
      <c r="B5" s="197"/>
      <c r="C5" s="197"/>
      <c r="D5" s="197"/>
      <c r="E5" s="197"/>
      <c r="F5" s="197"/>
      <c r="G5" s="227"/>
    </row>
    <row r="6" spans="1:7" ht="16.5" thickBot="1" x14ac:dyDescent="0.3">
      <c r="A6" s="199" t="s">
        <v>1</v>
      </c>
      <c r="B6" s="200"/>
      <c r="C6" s="200"/>
      <c r="D6" s="200"/>
      <c r="E6" s="200"/>
      <c r="F6" s="200"/>
      <c r="G6" s="228"/>
    </row>
    <row r="7" spans="1:7" x14ac:dyDescent="0.25">
      <c r="A7" s="193" t="s">
        <v>82</v>
      </c>
      <c r="B7" s="234" t="s">
        <v>303</v>
      </c>
      <c r="C7" s="235"/>
      <c r="D7" s="235"/>
      <c r="E7" s="235"/>
      <c r="F7" s="236"/>
      <c r="G7" s="204" t="s">
        <v>304</v>
      </c>
    </row>
    <row r="8" spans="1:7" ht="15.75" thickBot="1" x14ac:dyDescent="0.3">
      <c r="A8" s="196"/>
      <c r="B8" s="240"/>
      <c r="C8" s="241"/>
      <c r="D8" s="241"/>
      <c r="E8" s="241"/>
      <c r="F8" s="242"/>
      <c r="G8" s="243"/>
    </row>
    <row r="9" spans="1:7" ht="63.75" thickBot="1" x14ac:dyDescent="0.3">
      <c r="A9" s="199"/>
      <c r="B9" s="51" t="s">
        <v>197</v>
      </c>
      <c r="C9" s="52" t="s">
        <v>305</v>
      </c>
      <c r="D9" s="52" t="s">
        <v>306</v>
      </c>
      <c r="E9" s="52" t="s">
        <v>195</v>
      </c>
      <c r="F9" s="52" t="s">
        <v>212</v>
      </c>
      <c r="G9" s="205"/>
    </row>
    <row r="10" spans="1:7" ht="15.75" x14ac:dyDescent="0.25">
      <c r="A10" s="53"/>
      <c r="B10" s="54"/>
      <c r="C10" s="54"/>
      <c r="D10" s="54"/>
      <c r="E10" s="54"/>
      <c r="F10" s="54"/>
      <c r="G10" s="54"/>
    </row>
    <row r="11" spans="1:7" ht="15.75" x14ac:dyDescent="0.25">
      <c r="A11" s="55" t="s">
        <v>389</v>
      </c>
      <c r="B11" s="56">
        <f>+B22</f>
        <v>35317228</v>
      </c>
      <c r="C11" s="56">
        <f t="shared" ref="C11:G11" si="0">+C22</f>
        <v>14409265</v>
      </c>
      <c r="D11" s="56">
        <f t="shared" si="0"/>
        <v>49726493</v>
      </c>
      <c r="E11" s="56">
        <f t="shared" si="0"/>
        <v>37733572</v>
      </c>
      <c r="F11" s="56">
        <f t="shared" si="0"/>
        <v>36089319</v>
      </c>
      <c r="G11" s="56">
        <f t="shared" si="0"/>
        <v>11992921</v>
      </c>
    </row>
    <row r="12" spans="1:7" ht="15.75" x14ac:dyDescent="0.25">
      <c r="A12" s="55" t="s">
        <v>390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</row>
    <row r="13" spans="1:7" x14ac:dyDescent="0.25">
      <c r="A13" s="57" t="s">
        <v>391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</row>
    <row r="14" spans="1:7" x14ac:dyDescent="0.25">
      <c r="A14" s="57" t="s">
        <v>392</v>
      </c>
      <c r="B14" s="58">
        <v>0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</row>
    <row r="15" spans="1:7" x14ac:dyDescent="0.25">
      <c r="A15" s="57" t="s">
        <v>393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</row>
    <row r="16" spans="1:7" x14ac:dyDescent="0.25">
      <c r="A16" s="57" t="s">
        <v>394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</row>
    <row r="17" spans="1:7" x14ac:dyDescent="0.25">
      <c r="A17" s="57" t="s">
        <v>395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</row>
    <row r="18" spans="1:7" x14ac:dyDescent="0.25">
      <c r="A18" s="57" t="s">
        <v>396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</row>
    <row r="19" spans="1:7" x14ac:dyDescent="0.25">
      <c r="A19" s="57" t="s">
        <v>397</v>
      </c>
      <c r="B19" s="58">
        <v>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</row>
    <row r="20" spans="1:7" x14ac:dyDescent="0.25">
      <c r="A20" s="57" t="s">
        <v>398</v>
      </c>
      <c r="B20" s="58">
        <v>0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</row>
    <row r="21" spans="1:7" x14ac:dyDescent="0.25">
      <c r="A21" s="59"/>
      <c r="B21" s="58"/>
      <c r="C21" s="58"/>
      <c r="D21" s="58"/>
      <c r="E21" s="58"/>
      <c r="F21" s="58"/>
      <c r="G21" s="58"/>
    </row>
    <row r="22" spans="1:7" ht="15.75" x14ac:dyDescent="0.25">
      <c r="A22" s="55" t="s">
        <v>399</v>
      </c>
      <c r="B22" s="56">
        <f>+B27</f>
        <v>35317228</v>
      </c>
      <c r="C22" s="56">
        <f t="shared" ref="C22:G22" si="1">+C27</f>
        <v>14409265</v>
      </c>
      <c r="D22" s="56">
        <f t="shared" si="1"/>
        <v>49726493</v>
      </c>
      <c r="E22" s="56">
        <f t="shared" si="1"/>
        <v>37733572</v>
      </c>
      <c r="F22" s="56">
        <f t="shared" si="1"/>
        <v>36089319</v>
      </c>
      <c r="G22" s="56">
        <f t="shared" si="1"/>
        <v>11992921</v>
      </c>
    </row>
    <row r="23" spans="1:7" x14ac:dyDescent="0.25">
      <c r="A23" s="57" t="s">
        <v>400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7" x14ac:dyDescent="0.25">
      <c r="A24" s="57" t="s">
        <v>401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</row>
    <row r="25" spans="1:7" x14ac:dyDescent="0.25">
      <c r="A25" s="57" t="s">
        <v>402</v>
      </c>
      <c r="B25" s="58">
        <v>0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</row>
    <row r="26" spans="1:7" x14ac:dyDescent="0.25">
      <c r="A26" s="57" t="s">
        <v>403</v>
      </c>
      <c r="B26" s="58">
        <v>0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</row>
    <row r="27" spans="1:7" x14ac:dyDescent="0.25">
      <c r="A27" s="57" t="s">
        <v>404</v>
      </c>
      <c r="B27" s="58">
        <v>35317228</v>
      </c>
      <c r="C27" s="58">
        <v>14409265</v>
      </c>
      <c r="D27" s="58">
        <f>+B27+C27</f>
        <v>49726493</v>
      </c>
      <c r="E27" s="58">
        <v>37733572</v>
      </c>
      <c r="F27" s="58">
        <v>36089319</v>
      </c>
      <c r="G27" s="58">
        <f>+D27-E27</f>
        <v>11992921</v>
      </c>
    </row>
    <row r="28" spans="1:7" x14ac:dyDescent="0.25">
      <c r="A28" s="57" t="s">
        <v>405</v>
      </c>
      <c r="B28" s="58">
        <v>0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</row>
    <row r="29" spans="1:7" x14ac:dyDescent="0.25">
      <c r="A29" s="57" t="s">
        <v>406</v>
      </c>
      <c r="B29" s="58">
        <v>0</v>
      </c>
      <c r="C29" s="58">
        <v>0</v>
      </c>
      <c r="D29" s="58">
        <v>0</v>
      </c>
      <c r="E29" s="58">
        <v>0</v>
      </c>
      <c r="F29" s="58">
        <v>0</v>
      </c>
      <c r="G29" s="58">
        <v>0</v>
      </c>
    </row>
    <row r="30" spans="1:7" x14ac:dyDescent="0.25">
      <c r="A30" s="59"/>
      <c r="B30" s="58"/>
      <c r="C30" s="58"/>
      <c r="D30" s="58"/>
      <c r="E30" s="58"/>
      <c r="F30" s="58"/>
      <c r="G30" s="58"/>
    </row>
    <row r="31" spans="1:7" ht="15.75" x14ac:dyDescent="0.25">
      <c r="A31" s="55" t="s">
        <v>407</v>
      </c>
      <c r="B31" s="56">
        <v>0</v>
      </c>
      <c r="C31" s="56">
        <v>0</v>
      </c>
      <c r="D31" s="56">
        <v>0</v>
      </c>
      <c r="E31" s="56">
        <v>0</v>
      </c>
      <c r="F31" s="56">
        <v>0</v>
      </c>
      <c r="G31" s="56">
        <v>0</v>
      </c>
    </row>
    <row r="32" spans="1:7" x14ac:dyDescent="0.25">
      <c r="A32" s="57" t="s">
        <v>408</v>
      </c>
      <c r="B32" s="58">
        <v>0</v>
      </c>
      <c r="C32" s="58">
        <v>0</v>
      </c>
      <c r="D32" s="58">
        <v>0</v>
      </c>
      <c r="E32" s="58">
        <v>0</v>
      </c>
      <c r="F32" s="58">
        <v>0</v>
      </c>
      <c r="G32" s="58">
        <v>0</v>
      </c>
    </row>
    <row r="33" spans="1:7" x14ac:dyDescent="0.25">
      <c r="A33" s="57" t="s">
        <v>409</v>
      </c>
      <c r="B33" s="58">
        <v>0</v>
      </c>
      <c r="C33" s="58">
        <v>0</v>
      </c>
      <c r="D33" s="58">
        <v>0</v>
      </c>
      <c r="E33" s="58">
        <v>0</v>
      </c>
      <c r="F33" s="58">
        <v>0</v>
      </c>
      <c r="G33" s="58">
        <v>0</v>
      </c>
    </row>
    <row r="34" spans="1:7" x14ac:dyDescent="0.25">
      <c r="A34" s="57" t="s">
        <v>410</v>
      </c>
      <c r="B34" s="58">
        <v>0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</row>
    <row r="35" spans="1:7" x14ac:dyDescent="0.25">
      <c r="A35" s="57" t="s">
        <v>411</v>
      </c>
      <c r="B35" s="58">
        <v>0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</row>
    <row r="36" spans="1:7" x14ac:dyDescent="0.25">
      <c r="A36" s="57" t="s">
        <v>412</v>
      </c>
      <c r="B36" s="58">
        <v>0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</row>
    <row r="37" spans="1:7" x14ac:dyDescent="0.25">
      <c r="A37" s="57" t="s">
        <v>413</v>
      </c>
      <c r="B37" s="58">
        <v>0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</row>
    <row r="38" spans="1:7" x14ac:dyDescent="0.25">
      <c r="A38" s="57" t="s">
        <v>414</v>
      </c>
      <c r="B38" s="58">
        <v>0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</row>
    <row r="39" spans="1:7" x14ac:dyDescent="0.25">
      <c r="A39" s="57" t="s">
        <v>415</v>
      </c>
      <c r="B39" s="58">
        <v>0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</row>
    <row r="40" spans="1:7" x14ac:dyDescent="0.25">
      <c r="A40" s="57" t="s">
        <v>416</v>
      </c>
      <c r="B40" s="58">
        <v>0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</row>
    <row r="41" spans="1:7" x14ac:dyDescent="0.25">
      <c r="A41" s="59"/>
      <c r="B41" s="58"/>
      <c r="C41" s="58"/>
      <c r="D41" s="58"/>
      <c r="E41" s="58"/>
      <c r="F41" s="58"/>
      <c r="G41" s="58"/>
    </row>
    <row r="42" spans="1:7" ht="15.75" x14ac:dyDescent="0.25">
      <c r="A42" s="55" t="s">
        <v>417</v>
      </c>
      <c r="B42" s="56">
        <v>0</v>
      </c>
      <c r="C42" s="56">
        <v>0</v>
      </c>
      <c r="D42" s="56">
        <v>0</v>
      </c>
      <c r="E42" s="56">
        <v>0</v>
      </c>
      <c r="F42" s="56">
        <v>0</v>
      </c>
      <c r="G42" s="56">
        <v>0</v>
      </c>
    </row>
    <row r="43" spans="1:7" x14ac:dyDescent="0.25">
      <c r="A43" s="57" t="s">
        <v>418</v>
      </c>
      <c r="B43" s="58">
        <v>0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</row>
    <row r="44" spans="1:7" ht="30" x14ac:dyDescent="0.25">
      <c r="A44" s="60" t="s">
        <v>419</v>
      </c>
      <c r="B44" s="58">
        <v>0</v>
      </c>
      <c r="C44" s="58">
        <v>0</v>
      </c>
      <c r="D44" s="58">
        <v>0</v>
      </c>
      <c r="E44" s="58">
        <v>0</v>
      </c>
      <c r="F44" s="58">
        <v>0</v>
      </c>
      <c r="G44" s="58">
        <v>0</v>
      </c>
    </row>
    <row r="45" spans="1:7" x14ac:dyDescent="0.25">
      <c r="A45" s="57" t="s">
        <v>420</v>
      </c>
      <c r="B45" s="58">
        <v>0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</row>
    <row r="46" spans="1:7" x14ac:dyDescent="0.25">
      <c r="A46" s="57" t="s">
        <v>421</v>
      </c>
      <c r="B46" s="58">
        <v>0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</row>
    <row r="47" spans="1:7" x14ac:dyDescent="0.25">
      <c r="A47" s="59"/>
      <c r="B47" s="58"/>
      <c r="C47" s="58"/>
      <c r="D47" s="58"/>
      <c r="E47" s="58"/>
      <c r="F47" s="58"/>
      <c r="G47" s="58"/>
    </row>
    <row r="48" spans="1:7" ht="15.75" x14ac:dyDescent="0.25">
      <c r="A48" s="55" t="s">
        <v>422</v>
      </c>
      <c r="B48" s="56">
        <f>+B59</f>
        <v>57064480</v>
      </c>
      <c r="C48" s="56">
        <f t="shared" ref="C48:G48" si="2">+C59</f>
        <v>9960774</v>
      </c>
      <c r="D48" s="56">
        <f t="shared" si="2"/>
        <v>67025254</v>
      </c>
      <c r="E48" s="56">
        <f t="shared" si="2"/>
        <v>61538422</v>
      </c>
      <c r="F48" s="56">
        <f t="shared" si="2"/>
        <v>61538422</v>
      </c>
      <c r="G48" s="56">
        <f t="shared" si="2"/>
        <v>5486832</v>
      </c>
    </row>
    <row r="49" spans="1:7" ht="15.75" x14ac:dyDescent="0.25">
      <c r="A49" s="55" t="s">
        <v>390</v>
      </c>
      <c r="B49" s="56">
        <v>0</v>
      </c>
      <c r="C49" s="56">
        <v>0</v>
      </c>
      <c r="D49" s="56">
        <v>0</v>
      </c>
      <c r="E49" s="56">
        <v>0</v>
      </c>
      <c r="F49" s="56">
        <v>0</v>
      </c>
      <c r="G49" s="56">
        <v>0</v>
      </c>
    </row>
    <row r="50" spans="1:7" x14ac:dyDescent="0.25">
      <c r="A50" s="57" t="s">
        <v>391</v>
      </c>
      <c r="B50" s="58">
        <v>0</v>
      </c>
      <c r="C50" s="58">
        <v>0</v>
      </c>
      <c r="D50" s="58">
        <v>0</v>
      </c>
      <c r="E50" s="58">
        <v>0</v>
      </c>
      <c r="F50" s="58">
        <v>0</v>
      </c>
      <c r="G50" s="58">
        <v>0</v>
      </c>
    </row>
    <row r="51" spans="1:7" x14ac:dyDescent="0.25">
      <c r="A51" s="57" t="s">
        <v>392</v>
      </c>
      <c r="B51" s="58">
        <v>0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</row>
    <row r="52" spans="1:7" x14ac:dyDescent="0.25">
      <c r="A52" s="57" t="s">
        <v>393</v>
      </c>
      <c r="B52" s="58">
        <v>0</v>
      </c>
      <c r="C52" s="58">
        <v>0</v>
      </c>
      <c r="D52" s="58">
        <v>0</v>
      </c>
      <c r="E52" s="58">
        <v>0</v>
      </c>
      <c r="F52" s="58">
        <v>0</v>
      </c>
      <c r="G52" s="58">
        <v>0</v>
      </c>
    </row>
    <row r="53" spans="1:7" x14ac:dyDescent="0.25">
      <c r="A53" s="57" t="s">
        <v>394</v>
      </c>
      <c r="B53" s="58">
        <v>0</v>
      </c>
      <c r="C53" s="58">
        <v>0</v>
      </c>
      <c r="D53" s="58">
        <v>0</v>
      </c>
      <c r="E53" s="58">
        <v>0</v>
      </c>
      <c r="F53" s="58">
        <v>0</v>
      </c>
      <c r="G53" s="58">
        <v>0</v>
      </c>
    </row>
    <row r="54" spans="1:7" x14ac:dyDescent="0.25">
      <c r="A54" s="57" t="s">
        <v>395</v>
      </c>
      <c r="B54" s="58">
        <v>0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</row>
    <row r="55" spans="1:7" x14ac:dyDescent="0.25">
      <c r="A55" s="57" t="s">
        <v>396</v>
      </c>
      <c r="B55" s="58">
        <v>0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</row>
    <row r="56" spans="1:7" x14ac:dyDescent="0.25">
      <c r="A56" s="57" t="s">
        <v>397</v>
      </c>
      <c r="B56" s="58">
        <v>0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</row>
    <row r="57" spans="1:7" x14ac:dyDescent="0.25">
      <c r="A57" s="57" t="s">
        <v>398</v>
      </c>
      <c r="B57" s="58">
        <v>0</v>
      </c>
      <c r="C57" s="58">
        <v>0</v>
      </c>
      <c r="D57" s="58">
        <v>0</v>
      </c>
      <c r="E57" s="58">
        <v>0</v>
      </c>
      <c r="F57" s="58">
        <v>0</v>
      </c>
      <c r="G57" s="58">
        <v>0</v>
      </c>
    </row>
    <row r="58" spans="1:7" x14ac:dyDescent="0.25">
      <c r="A58" s="59"/>
      <c r="B58" s="58"/>
      <c r="C58" s="58"/>
      <c r="D58" s="58"/>
      <c r="E58" s="58"/>
      <c r="F58" s="58"/>
      <c r="G58" s="58"/>
    </row>
    <row r="59" spans="1:7" ht="15.75" x14ac:dyDescent="0.25">
      <c r="A59" s="55" t="s">
        <v>399</v>
      </c>
      <c r="B59" s="56">
        <f>+B64</f>
        <v>57064480</v>
      </c>
      <c r="C59" s="56">
        <f t="shared" ref="C59:G59" si="3">+C64</f>
        <v>9960774</v>
      </c>
      <c r="D59" s="56">
        <f t="shared" si="3"/>
        <v>67025254</v>
      </c>
      <c r="E59" s="56">
        <f t="shared" si="3"/>
        <v>61538422</v>
      </c>
      <c r="F59" s="56">
        <f t="shared" si="3"/>
        <v>61538422</v>
      </c>
      <c r="G59" s="56">
        <f t="shared" si="3"/>
        <v>5486832</v>
      </c>
    </row>
    <row r="60" spans="1:7" x14ac:dyDescent="0.25">
      <c r="A60" s="57" t="s">
        <v>400</v>
      </c>
      <c r="B60" s="58">
        <v>0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</row>
    <row r="61" spans="1:7" x14ac:dyDescent="0.25">
      <c r="A61" s="57" t="s">
        <v>401</v>
      </c>
      <c r="B61" s="58">
        <v>0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</row>
    <row r="62" spans="1:7" x14ac:dyDescent="0.25">
      <c r="A62" s="57" t="s">
        <v>402</v>
      </c>
      <c r="B62" s="58">
        <v>0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</row>
    <row r="63" spans="1:7" x14ac:dyDescent="0.25">
      <c r="A63" s="57" t="s">
        <v>403</v>
      </c>
      <c r="B63" s="58">
        <v>0</v>
      </c>
      <c r="C63" s="58">
        <v>0</v>
      </c>
      <c r="D63" s="58">
        <v>0</v>
      </c>
      <c r="E63" s="58">
        <v>0</v>
      </c>
      <c r="F63" s="58">
        <v>0</v>
      </c>
      <c r="G63" s="58">
        <v>0</v>
      </c>
    </row>
    <row r="64" spans="1:7" x14ac:dyDescent="0.25">
      <c r="A64" s="57" t="s">
        <v>404</v>
      </c>
      <c r="B64" s="58">
        <v>57064480</v>
      </c>
      <c r="C64" s="58">
        <v>9960774</v>
      </c>
      <c r="D64" s="58">
        <f>+B64+C64</f>
        <v>67025254</v>
      </c>
      <c r="E64" s="58">
        <v>61538422</v>
      </c>
      <c r="F64" s="58">
        <v>61538422</v>
      </c>
      <c r="G64" s="58">
        <f>+D64-E64</f>
        <v>5486832</v>
      </c>
    </row>
    <row r="65" spans="1:7" x14ac:dyDescent="0.25">
      <c r="A65" s="57" t="s">
        <v>405</v>
      </c>
      <c r="B65" s="58">
        <v>0</v>
      </c>
      <c r="C65" s="58">
        <v>0</v>
      </c>
      <c r="D65" s="58">
        <v>0</v>
      </c>
      <c r="E65" s="58">
        <v>0</v>
      </c>
      <c r="F65" s="58">
        <v>0</v>
      </c>
      <c r="G65" s="58">
        <v>0</v>
      </c>
    </row>
    <row r="66" spans="1:7" x14ac:dyDescent="0.25">
      <c r="A66" s="57" t="s">
        <v>406</v>
      </c>
      <c r="B66" s="58">
        <v>0</v>
      </c>
      <c r="C66" s="58">
        <v>0</v>
      </c>
      <c r="D66" s="58">
        <v>0</v>
      </c>
      <c r="E66" s="58">
        <v>0</v>
      </c>
      <c r="F66" s="58">
        <v>0</v>
      </c>
      <c r="G66" s="58">
        <v>0</v>
      </c>
    </row>
    <row r="67" spans="1:7" x14ac:dyDescent="0.25">
      <c r="A67" s="59"/>
      <c r="B67" s="58"/>
      <c r="C67" s="58"/>
      <c r="D67" s="58"/>
      <c r="E67" s="58"/>
      <c r="F67" s="58"/>
      <c r="G67" s="58"/>
    </row>
    <row r="68" spans="1:7" ht="15.75" x14ac:dyDescent="0.25">
      <c r="A68" s="55" t="s">
        <v>407</v>
      </c>
      <c r="B68" s="56">
        <v>0</v>
      </c>
      <c r="C68" s="56">
        <v>0</v>
      </c>
      <c r="D68" s="56">
        <v>0</v>
      </c>
      <c r="E68" s="56">
        <v>0</v>
      </c>
      <c r="F68" s="56">
        <v>0</v>
      </c>
      <c r="G68" s="56">
        <v>0</v>
      </c>
    </row>
    <row r="69" spans="1:7" x14ac:dyDescent="0.25">
      <c r="A69" s="57" t="s">
        <v>408</v>
      </c>
      <c r="B69" s="58">
        <v>0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</row>
    <row r="70" spans="1:7" x14ac:dyDescent="0.25">
      <c r="A70" s="57" t="s">
        <v>409</v>
      </c>
      <c r="B70" s="58">
        <v>0</v>
      </c>
      <c r="C70" s="58">
        <v>0</v>
      </c>
      <c r="D70" s="58">
        <v>0</v>
      </c>
      <c r="E70" s="58">
        <v>0</v>
      </c>
      <c r="F70" s="58">
        <v>0</v>
      </c>
      <c r="G70" s="58">
        <v>0</v>
      </c>
    </row>
    <row r="71" spans="1:7" x14ac:dyDescent="0.25">
      <c r="A71" s="57" t="s">
        <v>410</v>
      </c>
      <c r="B71" s="58">
        <v>0</v>
      </c>
      <c r="C71" s="58">
        <v>0</v>
      </c>
      <c r="D71" s="58">
        <v>0</v>
      </c>
      <c r="E71" s="58">
        <v>0</v>
      </c>
      <c r="F71" s="58">
        <v>0</v>
      </c>
      <c r="G71" s="58">
        <v>0</v>
      </c>
    </row>
    <row r="72" spans="1:7" x14ac:dyDescent="0.25">
      <c r="A72" s="57" t="s">
        <v>411</v>
      </c>
      <c r="B72" s="58">
        <v>0</v>
      </c>
      <c r="C72" s="58">
        <v>0</v>
      </c>
      <c r="D72" s="58">
        <v>0</v>
      </c>
      <c r="E72" s="58">
        <v>0</v>
      </c>
      <c r="F72" s="58">
        <v>0</v>
      </c>
      <c r="G72" s="58">
        <v>0</v>
      </c>
    </row>
    <row r="73" spans="1:7" x14ac:dyDescent="0.25">
      <c r="A73" s="57" t="s">
        <v>412</v>
      </c>
      <c r="B73" s="58">
        <v>0</v>
      </c>
      <c r="C73" s="58">
        <v>0</v>
      </c>
      <c r="D73" s="58">
        <v>0</v>
      </c>
      <c r="E73" s="58">
        <v>0</v>
      </c>
      <c r="F73" s="58">
        <v>0</v>
      </c>
      <c r="G73" s="58">
        <v>0</v>
      </c>
    </row>
    <row r="74" spans="1:7" x14ac:dyDescent="0.25">
      <c r="A74" s="57" t="s">
        <v>413</v>
      </c>
      <c r="B74" s="58">
        <v>0</v>
      </c>
      <c r="C74" s="58">
        <v>0</v>
      </c>
      <c r="D74" s="58">
        <v>0</v>
      </c>
      <c r="E74" s="58">
        <v>0</v>
      </c>
      <c r="F74" s="58">
        <v>0</v>
      </c>
      <c r="G74" s="58">
        <v>0</v>
      </c>
    </row>
    <row r="75" spans="1:7" x14ac:dyDescent="0.25">
      <c r="A75" s="57" t="s">
        <v>414</v>
      </c>
      <c r="B75" s="58">
        <v>0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</row>
    <row r="76" spans="1:7" x14ac:dyDescent="0.25">
      <c r="A76" s="57" t="s">
        <v>415</v>
      </c>
      <c r="B76" s="58">
        <v>0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</row>
    <row r="77" spans="1:7" x14ac:dyDescent="0.25">
      <c r="A77" s="57" t="s">
        <v>416</v>
      </c>
      <c r="B77" s="58">
        <v>0</v>
      </c>
      <c r="C77" s="58">
        <v>0</v>
      </c>
      <c r="D77" s="58">
        <v>0</v>
      </c>
      <c r="E77" s="58">
        <v>0</v>
      </c>
      <c r="F77" s="58">
        <v>0</v>
      </c>
      <c r="G77" s="58">
        <v>0</v>
      </c>
    </row>
    <row r="78" spans="1:7" x14ac:dyDescent="0.25">
      <c r="A78" s="59"/>
      <c r="B78" s="58"/>
      <c r="C78" s="58"/>
      <c r="D78" s="58"/>
      <c r="E78" s="58"/>
      <c r="F78" s="58"/>
      <c r="G78" s="58"/>
    </row>
    <row r="79" spans="1:7" ht="15.75" x14ac:dyDescent="0.25">
      <c r="A79" s="55" t="s">
        <v>417</v>
      </c>
      <c r="B79" s="56">
        <v>0</v>
      </c>
      <c r="C79" s="56">
        <v>0</v>
      </c>
      <c r="D79" s="56">
        <v>0</v>
      </c>
      <c r="E79" s="56">
        <v>0</v>
      </c>
      <c r="F79" s="56">
        <v>0</v>
      </c>
      <c r="G79" s="56">
        <v>0</v>
      </c>
    </row>
    <row r="80" spans="1:7" x14ac:dyDescent="0.25">
      <c r="A80" s="57" t="s">
        <v>418</v>
      </c>
      <c r="B80" s="58">
        <v>0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</row>
    <row r="81" spans="1:7" ht="30" x14ac:dyDescent="0.25">
      <c r="A81" s="60" t="s">
        <v>419</v>
      </c>
      <c r="B81" s="58">
        <v>0</v>
      </c>
      <c r="C81" s="58">
        <v>0</v>
      </c>
      <c r="D81" s="58">
        <v>0</v>
      </c>
      <c r="E81" s="58">
        <v>0</v>
      </c>
      <c r="F81" s="58">
        <v>0</v>
      </c>
      <c r="G81" s="58">
        <v>0</v>
      </c>
    </row>
    <row r="82" spans="1:7" x14ac:dyDescent="0.25">
      <c r="A82" s="57" t="s">
        <v>420</v>
      </c>
      <c r="B82" s="58">
        <v>0</v>
      </c>
      <c r="C82" s="58">
        <v>0</v>
      </c>
      <c r="D82" s="58">
        <v>0</v>
      </c>
      <c r="E82" s="58">
        <v>0</v>
      </c>
      <c r="F82" s="58">
        <v>0</v>
      </c>
      <c r="G82" s="58">
        <v>0</v>
      </c>
    </row>
    <row r="83" spans="1:7" x14ac:dyDescent="0.25">
      <c r="A83" s="57" t="s">
        <v>421</v>
      </c>
      <c r="B83" s="58">
        <v>0</v>
      </c>
      <c r="C83" s="58">
        <v>0</v>
      </c>
      <c r="D83" s="58">
        <v>0</v>
      </c>
      <c r="E83" s="58">
        <v>0</v>
      </c>
      <c r="F83" s="58">
        <v>0</v>
      </c>
      <c r="G83" s="58">
        <v>0</v>
      </c>
    </row>
    <row r="84" spans="1:7" x14ac:dyDescent="0.25">
      <c r="A84" s="59"/>
      <c r="B84" s="58"/>
      <c r="C84" s="58"/>
      <c r="D84" s="58"/>
      <c r="E84" s="58"/>
      <c r="F84" s="58"/>
      <c r="G84" s="58"/>
    </row>
    <row r="85" spans="1:7" ht="15.75" x14ac:dyDescent="0.25">
      <c r="A85" s="55" t="s">
        <v>382</v>
      </c>
      <c r="B85" s="56">
        <f>+B11+B48</f>
        <v>92381708</v>
      </c>
      <c r="C85" s="56">
        <f t="shared" ref="C85:G85" si="4">+C11+C48</f>
        <v>24370039</v>
      </c>
      <c r="D85" s="56">
        <f t="shared" si="4"/>
        <v>116751747</v>
      </c>
      <c r="E85" s="56">
        <f t="shared" si="4"/>
        <v>99271994</v>
      </c>
      <c r="F85" s="56">
        <f>+F11+F48</f>
        <v>97627741</v>
      </c>
      <c r="G85" s="56">
        <f t="shared" si="4"/>
        <v>17479753</v>
      </c>
    </row>
    <row r="86" spans="1:7" ht="15.75" thickBot="1" x14ac:dyDescent="0.3">
      <c r="A86" s="61"/>
      <c r="B86" s="62"/>
      <c r="C86" s="62"/>
      <c r="D86" s="62"/>
      <c r="E86" s="62"/>
      <c r="F86" s="62"/>
      <c r="G86" s="62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rintOptions horizontalCentered="1"/>
  <pageMargins left="0.70866141732283472" right="0.70866141732283472" top="0.55118110236220474" bottom="0.35433070866141736" header="0.31496062992125984" footer="0.31496062992125984"/>
  <pageSetup scale="47" orientation="portrait" r:id="rId1"/>
  <drawing r:id="rId2"/>
  <legacyDrawing r:id="rId3"/>
  <oleObjects>
    <mc:AlternateContent xmlns:mc="http://schemas.openxmlformats.org/markup-compatibility/2006">
      <mc:Choice Requires="x14">
        <oleObject progId="Excel.Sheet.12" shapeId="8193" r:id="rId4">
          <objectPr defaultSize="0" autoPict="0" r:id="rId5">
            <anchor moveWithCells="1" sizeWithCells="1">
              <from>
                <xdr:col>0</xdr:col>
                <xdr:colOff>0</xdr:colOff>
                <xdr:row>88</xdr:row>
                <xdr:rowOff>38100</xdr:rowOff>
              </from>
              <to>
                <xdr:col>7</xdr:col>
                <xdr:colOff>0</xdr:colOff>
                <xdr:row>96</xdr:row>
                <xdr:rowOff>180975</xdr:rowOff>
              </to>
            </anchor>
          </objectPr>
        </oleObject>
      </mc:Choice>
      <mc:Fallback>
        <oleObject progId="Excel.Sheet.12" shapeId="8193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1BF26-6E63-4559-A9E5-2FE9D7DFEC30}">
  <sheetPr>
    <pageSetUpPr fitToPage="1"/>
  </sheetPr>
  <dimension ref="A1:G56"/>
  <sheetViews>
    <sheetView tabSelected="1" workbookViewId="0">
      <selection activeCell="D28" sqref="D28"/>
    </sheetView>
  </sheetViews>
  <sheetFormatPr baseColWidth="10" defaultRowHeight="15" x14ac:dyDescent="0.25"/>
  <cols>
    <col min="1" max="1" width="65.5703125" customWidth="1"/>
    <col min="2" max="2" width="13.42578125" customWidth="1"/>
    <col min="3" max="3" width="16.7109375" customWidth="1"/>
    <col min="4" max="4" width="14.5703125" customWidth="1"/>
    <col min="5" max="5" width="14.85546875" customWidth="1"/>
    <col min="6" max="6" width="15.5703125" customWidth="1"/>
    <col min="7" max="7" width="16.42578125" customWidth="1"/>
  </cols>
  <sheetData>
    <row r="1" spans="1:7" ht="15.75" thickBot="1" x14ac:dyDescent="0.3"/>
    <row r="2" spans="1:7" ht="15.75" x14ac:dyDescent="0.25">
      <c r="A2" s="193" t="s">
        <v>81</v>
      </c>
      <c r="B2" s="194"/>
      <c r="C2" s="194"/>
      <c r="D2" s="194"/>
      <c r="E2" s="194"/>
      <c r="F2" s="194"/>
      <c r="G2" s="226"/>
    </row>
    <row r="3" spans="1:7" x14ac:dyDescent="0.25">
      <c r="A3" s="251" t="s">
        <v>301</v>
      </c>
      <c r="B3" s="252"/>
      <c r="C3" s="252"/>
      <c r="D3" s="252"/>
      <c r="E3" s="252"/>
      <c r="F3" s="252"/>
      <c r="G3" s="253"/>
    </row>
    <row r="4" spans="1:7" x14ac:dyDescent="0.25">
      <c r="A4" s="251" t="s">
        <v>423</v>
      </c>
      <c r="B4" s="252"/>
      <c r="C4" s="252"/>
      <c r="D4" s="252"/>
      <c r="E4" s="252"/>
      <c r="F4" s="252"/>
      <c r="G4" s="253"/>
    </row>
    <row r="5" spans="1:7" x14ac:dyDescent="0.25">
      <c r="A5" s="251" t="s">
        <v>446</v>
      </c>
      <c r="B5" s="252"/>
      <c r="C5" s="252"/>
      <c r="D5" s="252"/>
      <c r="E5" s="252"/>
      <c r="F5" s="252"/>
      <c r="G5" s="253"/>
    </row>
    <row r="6" spans="1:7" ht="15.75" thickBot="1" x14ac:dyDescent="0.3">
      <c r="A6" s="254" t="s">
        <v>1</v>
      </c>
      <c r="B6" s="255"/>
      <c r="C6" s="255"/>
      <c r="D6" s="255"/>
      <c r="E6" s="255"/>
      <c r="F6" s="255"/>
      <c r="G6" s="256"/>
    </row>
    <row r="7" spans="1:7" ht="15.75" thickBot="1" x14ac:dyDescent="0.3">
      <c r="A7" s="244" t="s">
        <v>2</v>
      </c>
      <c r="B7" s="246" t="s">
        <v>303</v>
      </c>
      <c r="C7" s="247"/>
      <c r="D7" s="247"/>
      <c r="E7" s="247"/>
      <c r="F7" s="248"/>
      <c r="G7" s="249" t="s">
        <v>424</v>
      </c>
    </row>
    <row r="8" spans="1:7" ht="30.75" thickBot="1" x14ac:dyDescent="0.3">
      <c r="A8" s="245"/>
      <c r="B8" s="43" t="s">
        <v>211</v>
      </c>
      <c r="C8" s="43" t="s">
        <v>305</v>
      </c>
      <c r="D8" s="43" t="s">
        <v>306</v>
      </c>
      <c r="E8" s="43" t="s">
        <v>425</v>
      </c>
      <c r="F8" s="43" t="s">
        <v>212</v>
      </c>
      <c r="G8" s="250"/>
    </row>
    <row r="9" spans="1:7" x14ac:dyDescent="0.25">
      <c r="A9" s="44" t="s">
        <v>426</v>
      </c>
      <c r="B9" s="45">
        <f>SUM(B10:B19)</f>
        <v>23993811</v>
      </c>
      <c r="C9" s="45">
        <f t="shared" ref="C9:F9" si="0">SUM(C10:C19)</f>
        <v>7701413</v>
      </c>
      <c r="D9" s="45">
        <f t="shared" si="0"/>
        <v>31695224</v>
      </c>
      <c r="E9" s="45">
        <f t="shared" si="0"/>
        <v>29843071</v>
      </c>
      <c r="F9" s="45">
        <f t="shared" si="0"/>
        <v>28670648</v>
      </c>
      <c r="G9" s="45">
        <f>SUM(G10:G19)</f>
        <v>1852153</v>
      </c>
    </row>
    <row r="10" spans="1:7" x14ac:dyDescent="0.25">
      <c r="A10" s="46" t="s">
        <v>427</v>
      </c>
      <c r="B10" s="45">
        <f>23993811-B19</f>
        <v>23947025</v>
      </c>
      <c r="C10" s="45">
        <f>7701413-C19</f>
        <v>7735097</v>
      </c>
      <c r="D10" s="45">
        <f>+B10+C10</f>
        <v>31682122</v>
      </c>
      <c r="E10" s="45">
        <f>+'FORMATO 6A'!G12-E19</f>
        <v>29829969</v>
      </c>
      <c r="F10" s="45">
        <f>+'FORMATO 6A'!H12-F19</f>
        <v>28657546</v>
      </c>
      <c r="G10" s="45">
        <f>+D10-E10</f>
        <v>1852153</v>
      </c>
    </row>
    <row r="11" spans="1:7" x14ac:dyDescent="0.25">
      <c r="A11" s="46" t="s">
        <v>428</v>
      </c>
      <c r="B11" s="45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46" t="s">
        <v>429</v>
      </c>
      <c r="B12" s="48">
        <v>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</row>
    <row r="13" spans="1:7" x14ac:dyDescent="0.25">
      <c r="A13" s="46" t="s">
        <v>430</v>
      </c>
      <c r="B13" s="48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</row>
    <row r="14" spans="1:7" x14ac:dyDescent="0.25">
      <c r="A14" s="46" t="s">
        <v>431</v>
      </c>
      <c r="B14" s="48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</row>
    <row r="15" spans="1:7" x14ac:dyDescent="0.25">
      <c r="A15" s="46" t="s">
        <v>432</v>
      </c>
      <c r="B15" s="48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</row>
    <row r="16" spans="1:7" ht="28.5" x14ac:dyDescent="0.25">
      <c r="A16" s="46" t="s">
        <v>433</v>
      </c>
      <c r="B16" s="48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</row>
    <row r="17" spans="1:7" x14ac:dyDescent="0.25">
      <c r="A17" s="50" t="s">
        <v>434</v>
      </c>
      <c r="B17" s="48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</row>
    <row r="18" spans="1:7" x14ac:dyDescent="0.25">
      <c r="A18" s="50" t="s">
        <v>435</v>
      </c>
      <c r="B18" s="48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</row>
    <row r="19" spans="1:7" x14ac:dyDescent="0.25">
      <c r="A19" s="46" t="s">
        <v>436</v>
      </c>
      <c r="B19" s="45">
        <v>46786</v>
      </c>
      <c r="C19" s="47">
        <v>-33684</v>
      </c>
      <c r="D19" s="45">
        <f>+B19+C19</f>
        <v>13102</v>
      </c>
      <c r="E19" s="47">
        <v>13102</v>
      </c>
      <c r="F19" s="47">
        <v>13102</v>
      </c>
      <c r="G19" s="45">
        <f>+D19-E19</f>
        <v>0</v>
      </c>
    </row>
    <row r="20" spans="1:7" x14ac:dyDescent="0.25">
      <c r="A20" s="46"/>
      <c r="B20" s="48"/>
      <c r="C20" s="49"/>
      <c r="D20" s="49"/>
      <c r="E20" s="49"/>
      <c r="F20" s="49"/>
      <c r="G20" s="49"/>
    </row>
    <row r="21" spans="1:7" x14ac:dyDescent="0.25">
      <c r="A21" s="44" t="s">
        <v>437</v>
      </c>
      <c r="B21" s="45">
        <f>+B22</f>
        <v>39452005</v>
      </c>
      <c r="C21" s="45">
        <f>+C22</f>
        <v>7999743</v>
      </c>
      <c r="D21" s="45">
        <f>+B21+C21</f>
        <v>47451748</v>
      </c>
      <c r="E21" s="45">
        <f t="shared" ref="E21:F21" si="1">+E22</f>
        <v>43693691</v>
      </c>
      <c r="F21" s="45">
        <f t="shared" si="1"/>
        <v>43693691</v>
      </c>
      <c r="G21" s="45">
        <f>+G22</f>
        <v>3758057</v>
      </c>
    </row>
    <row r="22" spans="1:7" x14ac:dyDescent="0.25">
      <c r="A22" s="46" t="s">
        <v>427</v>
      </c>
      <c r="B22" s="45">
        <v>39452005</v>
      </c>
      <c r="C22" s="47">
        <f>+'FORMATO 6A'!E87</f>
        <v>7999743</v>
      </c>
      <c r="D22" s="45">
        <f>+B22+C22</f>
        <v>47451748</v>
      </c>
      <c r="E22" s="47">
        <f>+'FORMATO 6A'!G87</f>
        <v>43693691</v>
      </c>
      <c r="F22" s="47">
        <f>+'FORMATO 6A'!H87</f>
        <v>43693691</v>
      </c>
      <c r="G22" s="45">
        <f>+D22-E22</f>
        <v>3758057</v>
      </c>
    </row>
    <row r="23" spans="1:7" x14ac:dyDescent="0.25">
      <c r="A23" s="46" t="s">
        <v>428</v>
      </c>
      <c r="B23" s="45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46" t="s">
        <v>429</v>
      </c>
      <c r="B24" s="48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</row>
    <row r="25" spans="1:7" x14ac:dyDescent="0.25">
      <c r="A25" s="46" t="s">
        <v>430</v>
      </c>
      <c r="B25" s="48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</row>
    <row r="26" spans="1:7" x14ac:dyDescent="0.25">
      <c r="A26" s="46" t="s">
        <v>431</v>
      </c>
      <c r="B26" s="48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</row>
    <row r="27" spans="1:7" x14ac:dyDescent="0.25">
      <c r="A27" s="46" t="s">
        <v>432</v>
      </c>
      <c r="B27" s="48">
        <v>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</row>
    <row r="28" spans="1:7" ht="28.5" x14ac:dyDescent="0.25">
      <c r="A28" s="46" t="s">
        <v>433</v>
      </c>
      <c r="B28" s="48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</row>
    <row r="29" spans="1:7" x14ac:dyDescent="0.25">
      <c r="A29" s="50" t="s">
        <v>434</v>
      </c>
      <c r="B29" s="48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</row>
    <row r="30" spans="1:7" x14ac:dyDescent="0.25">
      <c r="A30" s="50" t="s">
        <v>435</v>
      </c>
      <c r="B30" s="48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</row>
    <row r="31" spans="1:7" x14ac:dyDescent="0.25">
      <c r="A31" s="46" t="s">
        <v>436</v>
      </c>
      <c r="B31" s="45">
        <v>0</v>
      </c>
      <c r="C31" s="49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44" t="s">
        <v>438</v>
      </c>
      <c r="B32" s="45">
        <f>+B9+B21</f>
        <v>63445816</v>
      </c>
      <c r="C32" s="45">
        <f>+C9+C21</f>
        <v>15701156</v>
      </c>
      <c r="D32" s="45">
        <f t="shared" ref="D32:G32" si="2">+D9+D21</f>
        <v>79146972</v>
      </c>
      <c r="E32" s="45">
        <f t="shared" si="2"/>
        <v>73536762</v>
      </c>
      <c r="F32" s="45">
        <f t="shared" si="2"/>
        <v>72364339</v>
      </c>
      <c r="G32" s="45">
        <f t="shared" si="2"/>
        <v>5610210</v>
      </c>
    </row>
    <row r="33" spans="1:7" ht="15.75" thickBot="1" x14ac:dyDescent="0.3">
      <c r="A33" s="28"/>
      <c r="B33" s="29"/>
      <c r="C33" s="30"/>
      <c r="D33" s="30"/>
      <c r="E33" s="30"/>
      <c r="F33" s="30"/>
      <c r="G33" s="30"/>
    </row>
    <row r="34" spans="1:7" x14ac:dyDescent="0.25">
      <c r="A34" s="31"/>
      <c r="B34" s="31"/>
      <c r="C34" s="31"/>
      <c r="D34" s="31"/>
      <c r="E34" s="31"/>
      <c r="F34" s="31"/>
      <c r="G34" s="31"/>
    </row>
    <row r="35" spans="1:7" x14ac:dyDescent="0.25">
      <c r="A35" s="31"/>
      <c r="B35" s="31"/>
      <c r="C35" s="31"/>
      <c r="D35" s="31"/>
      <c r="E35" s="31"/>
      <c r="F35" s="31"/>
      <c r="G35" s="31"/>
    </row>
    <row r="36" spans="1:7" x14ac:dyDescent="0.25">
      <c r="A36" s="31"/>
      <c r="B36" s="31"/>
      <c r="C36" s="31"/>
      <c r="D36" s="31"/>
      <c r="E36" s="31"/>
      <c r="F36" s="31"/>
      <c r="G36" s="31"/>
    </row>
    <row r="37" spans="1:7" x14ac:dyDescent="0.25">
      <c r="A37" s="31"/>
      <c r="B37" s="31"/>
      <c r="C37" s="31"/>
      <c r="D37" s="31"/>
      <c r="E37" s="31"/>
      <c r="F37" s="31"/>
      <c r="G37" s="31"/>
    </row>
    <row r="38" spans="1:7" x14ac:dyDescent="0.25">
      <c r="A38" s="31"/>
      <c r="B38" s="31"/>
      <c r="C38" s="31"/>
      <c r="D38" s="31"/>
      <c r="E38" s="31"/>
      <c r="F38" s="31"/>
      <c r="G38" s="31"/>
    </row>
    <row r="39" spans="1:7" x14ac:dyDescent="0.25">
      <c r="A39" s="31"/>
      <c r="B39" s="31"/>
      <c r="C39" s="31"/>
      <c r="D39" s="31"/>
      <c r="E39" s="31"/>
      <c r="F39" s="31"/>
      <c r="G39" s="31"/>
    </row>
    <row r="40" spans="1:7" x14ac:dyDescent="0.25">
      <c r="A40" s="31"/>
      <c r="B40" s="31"/>
      <c r="C40" s="31"/>
      <c r="D40" s="31"/>
      <c r="E40" s="31"/>
      <c r="F40" s="31"/>
      <c r="G40" s="31"/>
    </row>
    <row r="41" spans="1:7" x14ac:dyDescent="0.25">
      <c r="A41" s="31"/>
      <c r="B41" s="31"/>
      <c r="C41" s="31"/>
      <c r="D41" s="31"/>
      <c r="E41" s="31"/>
      <c r="F41" s="31"/>
      <c r="G41" s="31"/>
    </row>
    <row r="42" spans="1:7" x14ac:dyDescent="0.25">
      <c r="A42" s="31"/>
      <c r="B42" s="31"/>
      <c r="C42" s="31"/>
      <c r="D42" s="31"/>
      <c r="E42" s="31"/>
      <c r="F42" s="31"/>
      <c r="G42" s="31"/>
    </row>
    <row r="43" spans="1:7" x14ac:dyDescent="0.25">
      <c r="A43" s="31"/>
      <c r="B43" s="31"/>
      <c r="C43" s="31"/>
      <c r="D43" s="31"/>
      <c r="E43" s="31"/>
      <c r="F43" s="31"/>
      <c r="G43" s="31"/>
    </row>
    <row r="44" spans="1:7" x14ac:dyDescent="0.25">
      <c r="A44" s="31"/>
      <c r="B44" s="31"/>
      <c r="C44" s="31"/>
      <c r="D44" s="31"/>
      <c r="E44" s="31"/>
      <c r="F44" s="31"/>
      <c r="G44" s="31"/>
    </row>
    <row r="45" spans="1:7" x14ac:dyDescent="0.25">
      <c r="A45" s="31"/>
      <c r="B45" s="31"/>
      <c r="C45" s="31"/>
      <c r="D45" s="31"/>
      <c r="E45" s="31"/>
      <c r="F45" s="31"/>
      <c r="G45" s="31"/>
    </row>
    <row r="46" spans="1:7" x14ac:dyDescent="0.25">
      <c r="A46" s="31"/>
      <c r="B46" s="31"/>
      <c r="C46" s="31"/>
      <c r="D46" s="31"/>
      <c r="E46" s="31"/>
      <c r="F46" s="31"/>
      <c r="G46" s="31"/>
    </row>
    <row r="47" spans="1:7" x14ac:dyDescent="0.25">
      <c r="A47" s="31"/>
      <c r="B47" s="31"/>
      <c r="C47" s="31"/>
      <c r="D47" s="31"/>
      <c r="E47" s="31"/>
      <c r="F47" s="31"/>
      <c r="G47" s="31"/>
    </row>
    <row r="48" spans="1:7" x14ac:dyDescent="0.25">
      <c r="A48" s="31"/>
      <c r="B48" s="31"/>
      <c r="C48" s="31"/>
      <c r="D48" s="31"/>
      <c r="E48" s="31"/>
      <c r="F48" s="31"/>
      <c r="G48" s="31"/>
    </row>
    <row r="49" spans="1:7" x14ac:dyDescent="0.25">
      <c r="A49" s="31"/>
      <c r="B49" s="31"/>
      <c r="C49" s="31"/>
      <c r="D49" s="31"/>
      <c r="E49" s="31"/>
      <c r="F49" s="31"/>
      <c r="G49" s="31"/>
    </row>
    <row r="50" spans="1:7" x14ac:dyDescent="0.25">
      <c r="A50" s="31"/>
      <c r="B50" s="31"/>
      <c r="C50" s="31"/>
      <c r="D50" s="31"/>
      <c r="E50" s="31"/>
      <c r="F50" s="31"/>
      <c r="G50" s="31"/>
    </row>
    <row r="51" spans="1:7" x14ac:dyDescent="0.25">
      <c r="A51" s="31"/>
      <c r="B51" s="31"/>
      <c r="C51" s="31"/>
      <c r="D51" s="31"/>
      <c r="E51" s="31"/>
      <c r="F51" s="31"/>
      <c r="G51" s="31"/>
    </row>
    <row r="52" spans="1:7" x14ac:dyDescent="0.25">
      <c r="A52" s="31"/>
      <c r="B52" s="31"/>
      <c r="C52" s="31"/>
      <c r="D52" s="31"/>
      <c r="E52" s="31"/>
      <c r="F52" s="31"/>
      <c r="G52" s="31"/>
    </row>
    <row r="53" spans="1:7" x14ac:dyDescent="0.25">
      <c r="A53" s="31"/>
      <c r="B53" s="31"/>
      <c r="C53" s="31"/>
      <c r="D53" s="31"/>
      <c r="E53" s="31"/>
      <c r="F53" s="31"/>
      <c r="G53" s="31"/>
    </row>
    <row r="54" spans="1:7" x14ac:dyDescent="0.25">
      <c r="A54" s="31"/>
      <c r="B54" s="31"/>
      <c r="C54" s="31"/>
      <c r="D54" s="31"/>
      <c r="E54" s="31"/>
      <c r="F54" s="31"/>
      <c r="G54" s="31"/>
    </row>
    <row r="55" spans="1:7" x14ac:dyDescent="0.25">
      <c r="A55" s="31"/>
      <c r="B55" s="31"/>
      <c r="C55" s="31"/>
      <c r="D55" s="31"/>
      <c r="E55" s="31"/>
      <c r="F55" s="31"/>
      <c r="G55" s="31"/>
    </row>
    <row r="56" spans="1:7" x14ac:dyDescent="0.25">
      <c r="A56" s="31"/>
      <c r="B56" s="31"/>
      <c r="C56" s="31"/>
      <c r="D56" s="31"/>
      <c r="E56" s="31"/>
      <c r="F56" s="31"/>
      <c r="G56" s="31"/>
    </row>
  </sheetData>
  <mergeCells count="8">
    <mergeCell ref="A7:A8"/>
    <mergeCell ref="B7:F7"/>
    <mergeCell ref="G7:G8"/>
    <mergeCell ref="A2:G2"/>
    <mergeCell ref="A3:G3"/>
    <mergeCell ref="A4:G4"/>
    <mergeCell ref="A5:G5"/>
    <mergeCell ref="A6:G6"/>
  </mergeCells>
  <printOptions horizontalCentered="1"/>
  <pageMargins left="0.70866141732283472" right="0.70866141732283472" top="0.55118110236220474" bottom="0.35433070866141736" header="0.31496062992125984" footer="0.31496062992125984"/>
  <pageSetup scale="57" orientation="portrait" r:id="rId1"/>
  <ignoredErrors>
    <ignoredError sqref="D21" formula="1"/>
  </ignoredErrors>
  <drawing r:id="rId2"/>
  <legacyDrawing r:id="rId3"/>
  <oleObjects>
    <mc:AlternateContent xmlns:mc="http://schemas.openxmlformats.org/markup-compatibility/2006">
      <mc:Choice Requires="x14">
        <oleObject progId="Excel.Sheet.12" shapeId="9219" r:id="rId4">
          <objectPr defaultSize="0" autoPict="0" r:id="rId5">
            <anchor moveWithCells="1" sizeWithCells="1">
              <from>
                <xdr:col>0</xdr:col>
                <xdr:colOff>19050</xdr:colOff>
                <xdr:row>45</xdr:row>
                <xdr:rowOff>19050</xdr:rowOff>
              </from>
              <to>
                <xdr:col>6</xdr:col>
                <xdr:colOff>1085850</xdr:colOff>
                <xdr:row>53</xdr:row>
                <xdr:rowOff>171450</xdr:rowOff>
              </to>
            </anchor>
          </objectPr>
        </oleObject>
      </mc:Choice>
      <mc:Fallback>
        <oleObject progId="Excel.Sheet.12" shapeId="921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</dc:creator>
  <cp:lastModifiedBy>Marlen O</cp:lastModifiedBy>
  <cp:lastPrinted>2025-01-03T00:46:28Z</cp:lastPrinted>
  <dcterms:created xsi:type="dcterms:W3CDTF">2024-04-05T18:47:51Z</dcterms:created>
  <dcterms:modified xsi:type="dcterms:W3CDTF">2025-01-21T19:33:18Z</dcterms:modified>
</cp:coreProperties>
</file>